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95" windowHeight="8700" activeTab="0"/>
  </bookViews>
  <sheets>
    <sheet name="Sheet1" sheetId="1" r:id="rId1"/>
  </sheets>
  <definedNames/>
  <calcPr fullCalcOnLoad="1"/>
</workbook>
</file>

<file path=xl/sharedStrings.xml><?xml version="1.0" encoding="utf-8"?>
<sst xmlns="http://schemas.openxmlformats.org/spreadsheetml/2006/main" count="297" uniqueCount="239">
  <si>
    <t>A. Settlement Statement</t>
  </si>
  <si>
    <t>B.Type of Loan</t>
  </si>
  <si>
    <t>G. Property Location:</t>
  </si>
  <si>
    <t>D. Name &amp; Address of Borrower:</t>
  </si>
  <si>
    <t>E. Name &amp; Address of Seller:</t>
  </si>
  <si>
    <t>F. Name &amp; Address of Lender:</t>
  </si>
  <si>
    <t>H. Settlement Agent:</t>
  </si>
  <si>
    <t>Place of Settlement:</t>
  </si>
  <si>
    <t>I. Settlement Date</t>
  </si>
  <si>
    <t>J. Summary of Borrower's Transaction</t>
  </si>
  <si>
    <t>K. Summary of Seller's Transaction</t>
  </si>
  <si>
    <t>100.</t>
  </si>
  <si>
    <t>101.</t>
  </si>
  <si>
    <t>102.</t>
  </si>
  <si>
    <t>103.</t>
  </si>
  <si>
    <t>104.</t>
  </si>
  <si>
    <t>105.</t>
  </si>
  <si>
    <t>Adjustments for items paid by seller in advance</t>
  </si>
  <si>
    <t>106.</t>
  </si>
  <si>
    <t>107.</t>
  </si>
  <si>
    <t>108.</t>
  </si>
  <si>
    <t>109.</t>
  </si>
  <si>
    <t>110.</t>
  </si>
  <si>
    <t>111.</t>
  </si>
  <si>
    <t>112.</t>
  </si>
  <si>
    <t>120.</t>
  </si>
  <si>
    <t>Gross Amount Due From Borrower</t>
  </si>
  <si>
    <t>200.</t>
  </si>
  <si>
    <t>201.</t>
  </si>
  <si>
    <t>202.</t>
  </si>
  <si>
    <t>203.</t>
  </si>
  <si>
    <t>204.</t>
  </si>
  <si>
    <t>205.</t>
  </si>
  <si>
    <t>206.</t>
  </si>
  <si>
    <t>207.</t>
  </si>
  <si>
    <t>208.</t>
  </si>
  <si>
    <t>209.</t>
  </si>
  <si>
    <t>Adjustments for items unpaid by seller</t>
  </si>
  <si>
    <t>to</t>
  </si>
  <si>
    <t>City/town taxes</t>
  </si>
  <si>
    <t>County taxes</t>
  </si>
  <si>
    <t>Assessments</t>
  </si>
  <si>
    <t>Amounts Paid By Or In Behalf Of Borrower</t>
  </si>
  <si>
    <t>500.</t>
  </si>
  <si>
    <t>501.</t>
  </si>
  <si>
    <t>502.</t>
  </si>
  <si>
    <t>503.</t>
  </si>
  <si>
    <t>504.</t>
  </si>
  <si>
    <t>505.</t>
  </si>
  <si>
    <t>506.</t>
  </si>
  <si>
    <t>507.</t>
  </si>
  <si>
    <t>508.</t>
  </si>
  <si>
    <t>509.</t>
  </si>
  <si>
    <t>510.</t>
  </si>
  <si>
    <t>511.</t>
  </si>
  <si>
    <t>512.</t>
  </si>
  <si>
    <t>513.</t>
  </si>
  <si>
    <t>514.</t>
  </si>
  <si>
    <t>515.</t>
  </si>
  <si>
    <t>516.</t>
  </si>
  <si>
    <t>517.</t>
  </si>
  <si>
    <t>518.</t>
  </si>
  <si>
    <t>519.</t>
  </si>
  <si>
    <t>210.</t>
  </si>
  <si>
    <t>211.</t>
  </si>
  <si>
    <t>212.</t>
  </si>
  <si>
    <t>213.</t>
  </si>
  <si>
    <t>214.</t>
  </si>
  <si>
    <t>215.</t>
  </si>
  <si>
    <t>216.</t>
  </si>
  <si>
    <t>217.</t>
  </si>
  <si>
    <t>218.</t>
  </si>
  <si>
    <t>219.</t>
  </si>
  <si>
    <t>220.</t>
  </si>
  <si>
    <t>520.</t>
  </si>
  <si>
    <t>Total Paid By/For Borrower</t>
  </si>
  <si>
    <t>Total Reduction Amount Due Seller</t>
  </si>
  <si>
    <t>6. File Number:</t>
  </si>
  <si>
    <t>7. Loan Number:</t>
  </si>
  <si>
    <t>8. Mortgage Insurance Case Number:</t>
  </si>
  <si>
    <t>Reductions In Amount Due To Seller</t>
  </si>
  <si>
    <t>Excess deposit (see instructions)</t>
  </si>
  <si>
    <t>Settlement charges to seller (line 1400)</t>
  </si>
  <si>
    <t>Existing loan(s) taken subject to</t>
  </si>
  <si>
    <t>Payoff of first mortgage loan</t>
  </si>
  <si>
    <t>Payoff of second mortgage loan</t>
  </si>
  <si>
    <t>400.</t>
  </si>
  <si>
    <t>401.</t>
  </si>
  <si>
    <t>402.</t>
  </si>
  <si>
    <t>403.</t>
  </si>
  <si>
    <t>404.</t>
  </si>
  <si>
    <t>405.</t>
  </si>
  <si>
    <t>Gross Amount Due To Seller</t>
  </si>
  <si>
    <t>Contract sales price</t>
  </si>
  <si>
    <t>Personal property</t>
  </si>
  <si>
    <t>Settlement charges to borrower (line 1400)</t>
  </si>
  <si>
    <t>420.</t>
  </si>
  <si>
    <t>Deposit or earnest money</t>
  </si>
  <si>
    <t>Principal amount of new loan(s)</t>
  </si>
  <si>
    <t>406.</t>
  </si>
  <si>
    <t>407.</t>
  </si>
  <si>
    <t>408.</t>
  </si>
  <si>
    <t>409.</t>
  </si>
  <si>
    <t>410.</t>
  </si>
  <si>
    <t>411.</t>
  </si>
  <si>
    <t>412.</t>
  </si>
  <si>
    <t>300.</t>
  </si>
  <si>
    <t>301.</t>
  </si>
  <si>
    <t>302.</t>
  </si>
  <si>
    <t>303.</t>
  </si>
  <si>
    <t>600.</t>
  </si>
  <si>
    <t>601.</t>
  </si>
  <si>
    <t>602.</t>
  </si>
  <si>
    <t>603.</t>
  </si>
  <si>
    <t>Cash At Settlement From/To Borrower</t>
  </si>
  <si>
    <t>Less amounts paid by/for borrower (line 220)</t>
  </si>
  <si>
    <t>Gross amount due from borrower (line 120)</t>
  </si>
  <si>
    <t>Gross amount due to seller (line 420)</t>
  </si>
  <si>
    <t>Less reductions in amt. due seller (line 520)</t>
  </si>
  <si>
    <t>Cash     [X] From  [ ] To   Borrower</t>
  </si>
  <si>
    <t>Cash     [ ] To   [X] From   Seller</t>
  </si>
  <si>
    <r>
      <t>Substitute Form 1099 Seller Statement</t>
    </r>
    <r>
      <rPr>
        <sz val="7"/>
        <rFont val="Arial"/>
        <family val="0"/>
      </rPr>
      <t xml:space="preserve"> - The information contained in Blocks E, G, H and I and on line 401 (or, if line 401 is astericked, lines 403 and 404) , 406, 407 and 408-412 (applicable part of buyer's real estate tax reportable to the IRS) is important tax information and is being furnished to the Internal Revenue Service.  If you are required to file a return, a negligence penalty or other sanction will ne imposed on you if this item is required to be reported and the IRS determines that it has not been reported.</t>
    </r>
  </si>
  <si>
    <r>
      <t>Seller Instruction</t>
    </r>
    <r>
      <rPr>
        <sz val="7"/>
        <rFont val="Arial"/>
        <family val="0"/>
      </rPr>
      <t xml:space="preserve"> - If this real estate was your principal residence, file form 2119, Sale or Exchange of Principal Residence, for any gain, with your income tax return; for other trasnsations, complete the applicable parts of form 4797, Form 6252 and/or Schedule D (Form 1040)</t>
    </r>
  </si>
  <si>
    <t>1. [  ] FHA  2. [   ] FmHA 3. [   ] Conv. Unins</t>
  </si>
  <si>
    <t>4. [  ] VA    5. [   ] Conv. Ins</t>
  </si>
  <si>
    <r>
      <t>C. Note:</t>
    </r>
    <r>
      <rPr>
        <sz val="7"/>
        <rFont val="Arial"/>
        <family val="2"/>
      </rPr>
      <t xml:space="preserve">  This form is furnished to give you a statement of actual settlement costs.  Amounts paid to and by the settlement agent are shown.  Items marked "(p.o.c.)" were paid outside the closing; they are shown here for informational purposes and are not included in the totals</t>
    </r>
  </si>
  <si>
    <t>L.  Settlement Charges</t>
  </si>
  <si>
    <t>701.</t>
  </si>
  <si>
    <t>702.</t>
  </si>
  <si>
    <t>703.</t>
  </si>
  <si>
    <t>704.</t>
  </si>
  <si>
    <t>801.</t>
  </si>
  <si>
    <t>802.</t>
  </si>
  <si>
    <t>803.</t>
  </si>
  <si>
    <t>804.</t>
  </si>
  <si>
    <t>805.</t>
  </si>
  <si>
    <t>806.</t>
  </si>
  <si>
    <t>807.</t>
  </si>
  <si>
    <t>808.</t>
  </si>
  <si>
    <t>809.</t>
  </si>
  <si>
    <t>810.</t>
  </si>
  <si>
    <t>811.</t>
  </si>
  <si>
    <t>901.</t>
  </si>
  <si>
    <t>902.</t>
  </si>
  <si>
    <t>903.</t>
  </si>
  <si>
    <t>1001.</t>
  </si>
  <si>
    <t>Paid from Borrowers Funds at Settlement</t>
  </si>
  <si>
    <t>Paid From Seller's             Funds at Settlement</t>
  </si>
  <si>
    <t>1002.</t>
  </si>
  <si>
    <t>1003.</t>
  </si>
  <si>
    <t>1004.</t>
  </si>
  <si>
    <t>1005.</t>
  </si>
  <si>
    <t>1006.</t>
  </si>
  <si>
    <t>1101.</t>
  </si>
  <si>
    <t>1102.</t>
  </si>
  <si>
    <t>1103.</t>
  </si>
  <si>
    <t>1104.</t>
  </si>
  <si>
    <t>1105.</t>
  </si>
  <si>
    <t>1106.</t>
  </si>
  <si>
    <t>1107.</t>
  </si>
  <si>
    <t>1108.</t>
  </si>
  <si>
    <t>1109.</t>
  </si>
  <si>
    <t>1110.</t>
  </si>
  <si>
    <t>1111.</t>
  </si>
  <si>
    <t>1201.</t>
  </si>
  <si>
    <t>1202.</t>
  </si>
  <si>
    <t>1203.</t>
  </si>
  <si>
    <t>1301.</t>
  </si>
  <si>
    <t>1302.</t>
  </si>
  <si>
    <t>1304.</t>
  </si>
  <si>
    <t>1305.</t>
  </si>
  <si>
    <t>1306.</t>
  </si>
  <si>
    <t>1400.</t>
  </si>
  <si>
    <t>1303.</t>
  </si>
  <si>
    <t>1200.  Government Recording and Transfer Charges</t>
  </si>
  <si>
    <t>1300.  Additional Settlement Charges</t>
  </si>
  <si>
    <t>1100.  Title Charges</t>
  </si>
  <si>
    <t>1000.  Reserves Deposited With Lender</t>
  </si>
  <si>
    <t>900.  Items Required By Lender To Be Paid In Advance</t>
  </si>
  <si>
    <t>800.  Items Payable In Connection With Loan</t>
  </si>
  <si>
    <t>Division of Commission (line 700) as follows:</t>
  </si>
  <si>
    <t>Total Settlement Charges (enter on lines 103, Section J and 502, Section K)</t>
  </si>
  <si>
    <t>@</t>
  </si>
  <si>
    <t>Commission paid at Settlement:</t>
  </si>
  <si>
    <t xml:space="preserve">700.  </t>
  </si>
  <si>
    <t>Total Sales/Broker's Commission:</t>
  </si>
  <si>
    <t>Based On:</t>
  </si>
  <si>
    <t>Broker Admin Fee</t>
  </si>
  <si>
    <t>Loan Origination Fee</t>
  </si>
  <si>
    <t>Loan Discount Fee</t>
  </si>
  <si>
    <t>Appraisal Fee</t>
  </si>
  <si>
    <t>Credit Report</t>
  </si>
  <si>
    <t>Lender's Inspection Fee</t>
  </si>
  <si>
    <t>Mortgage Insurance Application Fee</t>
  </si>
  <si>
    <t>Assumption Fee</t>
  </si>
  <si>
    <t>Processing Fee</t>
  </si>
  <si>
    <t>Underwriting Fee</t>
  </si>
  <si>
    <t>Tax Service Fee</t>
  </si>
  <si>
    <t>Flood Certification Fee</t>
  </si>
  <si>
    <t>Hazard Insurance</t>
  </si>
  <si>
    <t>Mortgage Insurance</t>
  </si>
  <si>
    <t>City Property Taxes</t>
  </si>
  <si>
    <t>County Property Taxes</t>
  </si>
  <si>
    <t>Annual Assessments</t>
  </si>
  <si>
    <t>Flood Insurance</t>
  </si>
  <si>
    <t>months @</t>
  </si>
  <si>
    <t>mo</t>
  </si>
  <si>
    <t>per year</t>
  </si>
  <si>
    <t>Interest From</t>
  </si>
  <si>
    <t>Mortgage Insurance Premium</t>
  </si>
  <si>
    <t>Hazard Insurance Premium</t>
  </si>
  <si>
    <t>months</t>
  </si>
  <si>
    <t>per day</t>
  </si>
  <si>
    <t>Settlement or Closing Fee</t>
  </si>
  <si>
    <t>Abstract or Title Search</t>
  </si>
  <si>
    <t>Title Insurance Binder</t>
  </si>
  <si>
    <t>Document Preparation</t>
  </si>
  <si>
    <t>Notary Fees</t>
  </si>
  <si>
    <t>Attorney's Fees</t>
  </si>
  <si>
    <t>Title Insurance</t>
  </si>
  <si>
    <t>Lender's Coverage</t>
  </si>
  <si>
    <t>Owner's Coverage</t>
  </si>
  <si>
    <t>Express Payoff &amp; Package</t>
  </si>
  <si>
    <t>Recording Fees:</t>
  </si>
  <si>
    <t>City/County Tax Stamps</t>
  </si>
  <si>
    <t>State Tax Stamps</t>
  </si>
  <si>
    <t>Deed:</t>
  </si>
  <si>
    <t>Mortgage:</t>
  </si>
  <si>
    <t>Survey</t>
  </si>
  <si>
    <t>Pest Inspection</t>
  </si>
  <si>
    <t>1307.</t>
  </si>
  <si>
    <t>#</t>
  </si>
  <si>
    <t>Lien Search to Gator Lien Search LLC</t>
  </si>
  <si>
    <t>.</t>
  </si>
  <si>
    <t>Buyers Agent</t>
  </si>
  <si>
    <t>Home Warranty</t>
  </si>
  <si>
    <t>Flat Fee Listing</t>
  </si>
  <si>
    <t xml:space="preserve">Homeowner's Association (HOA) Estoppel </t>
  </si>
  <si>
    <t>Title Company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</si>
</sst>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m/d/yy;@"/>
    <numFmt numFmtId="168" formatCode="mm/dd/yy;@"/>
    <numFmt numFmtId="169" formatCode="mmm\-yyyy"/>
    <numFmt numFmtId="170" formatCode="0.0%"/>
    <numFmt numFmtId="171" formatCode="&quot;$&quot;#,##0"/>
    <numFmt numFmtId="172" formatCode="&quot;$&quot;#,##0.000"/>
    <numFmt numFmtId="173" formatCode="&quot;$&quot;#,##0.0000"/>
    <numFmt numFmtId="174" formatCode="&quot;$&quot;#,##0.00000"/>
    <numFmt numFmtId="175" formatCode="&quot;$&quot;#,##0.0000000"/>
    <numFmt numFmtId="176" formatCode="&quot;$&quot;#,##0.000000"/>
  </numFmts>
  <fonts count="43">
    <font>
      <sz val="10"/>
      <name val="Arial"/>
      <family val="0"/>
    </font>
    <font>
      <sz val="8"/>
      <name val="Arial"/>
      <family val="0"/>
    </font>
    <font>
      <b/>
      <sz val="8"/>
      <name val="Arial"/>
      <family val="2"/>
    </font>
    <font>
      <b/>
      <sz val="12"/>
      <name val="Arial"/>
      <family val="2"/>
    </font>
    <font>
      <b/>
      <sz val="7"/>
      <name val="Arial"/>
      <family val="2"/>
    </font>
    <font>
      <sz val="7"/>
      <name val="Arial"/>
      <family val="0"/>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thin"/>
      <bottom style="thin"/>
    </border>
    <border>
      <left style="medium"/>
      <right>
        <color indexed="63"/>
      </right>
      <top>
        <color indexed="63"/>
      </top>
      <bottom>
        <color indexed="63"/>
      </bottom>
    </border>
    <border>
      <left style="thin"/>
      <right style="medium"/>
      <top style="thin"/>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style="thin"/>
      <bottom style="medium"/>
    </border>
    <border>
      <left style="medium"/>
      <right>
        <color indexed="63"/>
      </right>
      <top style="thin"/>
      <bottom style="medium"/>
    </border>
    <border>
      <left>
        <color indexed="63"/>
      </left>
      <right style="thin"/>
      <top>
        <color indexed="63"/>
      </top>
      <bottom style="medium"/>
    </border>
    <border>
      <left style="thin"/>
      <right>
        <color indexed="63"/>
      </right>
      <top style="thin"/>
      <bottom style="thin"/>
    </border>
    <border>
      <left style="thin"/>
      <right style="medium"/>
      <top style="thin"/>
      <bottom style="medium"/>
    </border>
    <border>
      <left style="thin"/>
      <right>
        <color indexed="63"/>
      </right>
      <top style="thin"/>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style="medium"/>
    </border>
    <border>
      <left style="thin"/>
      <right style="medium"/>
      <top style="medium"/>
      <bottom style="medium"/>
    </border>
    <border>
      <left style="medium"/>
      <right>
        <color indexed="63"/>
      </right>
      <top style="medium"/>
      <bottom style="medium"/>
    </border>
    <border>
      <left style="thin"/>
      <right>
        <color indexed="63"/>
      </right>
      <top style="medium"/>
      <bottom style="medium"/>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style="medium"/>
      <bottom style="medium"/>
    </border>
    <border>
      <left>
        <color indexed="63"/>
      </left>
      <right style="medium"/>
      <top style="thin"/>
      <bottom style="thin"/>
    </border>
    <border>
      <left style="thin"/>
      <right style="thin"/>
      <top style="thin"/>
      <bottom>
        <color indexed="63"/>
      </bottom>
    </border>
    <border>
      <left>
        <color indexed="63"/>
      </left>
      <right style="thin"/>
      <top style="thin"/>
      <bottom style="medium"/>
    </border>
    <border>
      <left>
        <color indexed="63"/>
      </left>
      <right>
        <color indexed="63"/>
      </right>
      <top style="medium"/>
      <bottom style="thin"/>
    </border>
    <border>
      <left style="medium"/>
      <right>
        <color indexed="63"/>
      </right>
      <top style="medium"/>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medium"/>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color indexed="63"/>
      </left>
      <right style="medium"/>
      <top style="medium"/>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9">
    <xf numFmtId="0" fontId="0" fillId="0" borderId="0" xfId="0" applyAlignment="1">
      <alignment/>
    </xf>
    <xf numFmtId="0" fontId="5" fillId="0" borderId="0" xfId="0" applyFont="1" applyAlignment="1">
      <alignment/>
    </xf>
    <xf numFmtId="0" fontId="5" fillId="0" borderId="10" xfId="0" applyFont="1" applyBorder="1" applyAlignment="1">
      <alignment/>
    </xf>
    <xf numFmtId="49" fontId="5" fillId="0" borderId="11" xfId="0" applyNumberFormat="1" applyFont="1" applyBorder="1" applyAlignment="1">
      <alignment/>
    </xf>
    <xf numFmtId="0" fontId="5" fillId="0" borderId="11" xfId="0" applyFont="1" applyBorder="1" applyAlignment="1">
      <alignment/>
    </xf>
    <xf numFmtId="49" fontId="4" fillId="0" borderId="11" xfId="0" applyNumberFormat="1" applyFont="1" applyBorder="1" applyAlignment="1">
      <alignment/>
    </xf>
    <xf numFmtId="49" fontId="4" fillId="0" borderId="12" xfId="0" applyNumberFormat="1" applyFont="1" applyBorder="1" applyAlignment="1">
      <alignment/>
    </xf>
    <xf numFmtId="49" fontId="4" fillId="0" borderId="0" xfId="0" applyNumberFormat="1" applyFont="1" applyAlignment="1">
      <alignment/>
    </xf>
    <xf numFmtId="0" fontId="4" fillId="0" borderId="0" xfId="0" applyFont="1" applyAlignment="1">
      <alignment/>
    </xf>
    <xf numFmtId="49" fontId="5" fillId="0" borderId="13" xfId="0" applyNumberFormat="1" applyFont="1" applyBorder="1" applyAlignment="1">
      <alignment/>
    </xf>
    <xf numFmtId="49" fontId="4" fillId="0" borderId="14" xfId="0" applyNumberFormat="1" applyFont="1" applyBorder="1" applyAlignment="1">
      <alignment/>
    </xf>
    <xf numFmtId="0" fontId="5" fillId="0" borderId="0" xfId="0" applyFont="1" applyAlignment="1">
      <alignment horizontal="right"/>
    </xf>
    <xf numFmtId="166" fontId="1" fillId="0" borderId="15" xfId="0" applyNumberFormat="1" applyFont="1" applyBorder="1" applyAlignment="1">
      <alignment horizontal="right"/>
    </xf>
    <xf numFmtId="168" fontId="5" fillId="0" borderId="11" xfId="0" applyNumberFormat="1" applyFont="1" applyBorder="1" applyAlignment="1">
      <alignment horizontal="left"/>
    </xf>
    <xf numFmtId="0" fontId="0" fillId="0" borderId="12" xfId="0" applyBorder="1" applyAlignment="1">
      <alignment/>
    </xf>
    <xf numFmtId="0" fontId="5" fillId="0" borderId="11" xfId="0" applyFont="1" applyBorder="1" applyAlignment="1">
      <alignment horizontal="center"/>
    </xf>
    <xf numFmtId="0" fontId="0" fillId="0" borderId="12" xfId="0" applyBorder="1" applyAlignment="1">
      <alignment horizontal="left"/>
    </xf>
    <xf numFmtId="0" fontId="4" fillId="0" borderId="16" xfId="0" applyFont="1" applyBorder="1" applyAlignment="1">
      <alignment/>
    </xf>
    <xf numFmtId="49" fontId="4" fillId="0" borderId="12" xfId="0" applyNumberFormat="1" applyFont="1" applyBorder="1" applyAlignment="1">
      <alignment/>
    </xf>
    <xf numFmtId="49" fontId="4" fillId="0" borderId="17" xfId="0" applyNumberFormat="1" applyFont="1" applyBorder="1" applyAlignment="1">
      <alignment/>
    </xf>
    <xf numFmtId="0" fontId="4" fillId="0" borderId="18" xfId="0" applyFont="1" applyBorder="1" applyAlignment="1">
      <alignment horizontal="left"/>
    </xf>
    <xf numFmtId="0" fontId="0" fillId="0" borderId="18" xfId="0" applyBorder="1" applyAlignment="1">
      <alignment horizontal="left"/>
    </xf>
    <xf numFmtId="49" fontId="4" fillId="0" borderId="19" xfId="0" applyNumberFormat="1" applyFont="1" applyBorder="1" applyAlignment="1">
      <alignment/>
    </xf>
    <xf numFmtId="0" fontId="0" fillId="0" borderId="20" xfId="0" applyBorder="1" applyAlignment="1">
      <alignment/>
    </xf>
    <xf numFmtId="166" fontId="1" fillId="0" borderId="21" xfId="0" applyNumberFormat="1" applyFont="1" applyBorder="1" applyAlignment="1" applyProtection="1">
      <alignment horizontal="right"/>
      <protection hidden="1"/>
    </xf>
    <xf numFmtId="166" fontId="1" fillId="0" borderId="22" xfId="0" applyNumberFormat="1" applyFont="1" applyBorder="1" applyAlignment="1" applyProtection="1">
      <alignment horizontal="right"/>
      <protection hidden="1"/>
    </xf>
    <xf numFmtId="166" fontId="1" fillId="0" borderId="23" xfId="0" applyNumberFormat="1" applyFont="1" applyBorder="1" applyAlignment="1" applyProtection="1">
      <alignment horizontal="right"/>
      <protection hidden="1"/>
    </xf>
    <xf numFmtId="166" fontId="1" fillId="0" borderId="21" xfId="0" applyNumberFormat="1" applyFont="1" applyBorder="1" applyAlignment="1" applyProtection="1">
      <alignment horizontal="right"/>
      <protection locked="0"/>
    </xf>
    <xf numFmtId="166" fontId="1" fillId="0" borderId="15" xfId="0" applyNumberFormat="1" applyFont="1" applyBorder="1" applyAlignment="1" applyProtection="1">
      <alignment horizontal="right"/>
      <protection locked="0"/>
    </xf>
    <xf numFmtId="166" fontId="1" fillId="0" borderId="24" xfId="0" applyNumberFormat="1" applyFont="1" applyBorder="1" applyAlignment="1" applyProtection="1">
      <alignment horizontal="right"/>
      <protection hidden="1"/>
    </xf>
    <xf numFmtId="166" fontId="1" fillId="0" borderId="25" xfId="0" applyNumberFormat="1" applyFont="1" applyBorder="1" applyAlignment="1" applyProtection="1">
      <alignment horizontal="right"/>
      <protection hidden="1"/>
    </xf>
    <xf numFmtId="49" fontId="5" fillId="0" borderId="18" xfId="0" applyNumberFormat="1" applyFont="1" applyBorder="1" applyAlignment="1">
      <alignment/>
    </xf>
    <xf numFmtId="49" fontId="5" fillId="0" borderId="19" xfId="0" applyNumberFormat="1" applyFont="1" applyBorder="1" applyAlignment="1">
      <alignment/>
    </xf>
    <xf numFmtId="166" fontId="1" fillId="0" borderId="21" xfId="0" applyNumberFormat="1" applyFont="1" applyBorder="1" applyAlignment="1" applyProtection="1">
      <alignment/>
      <protection hidden="1"/>
    </xf>
    <xf numFmtId="166" fontId="1" fillId="0" borderId="23" xfId="0" applyNumberFormat="1" applyFont="1" applyBorder="1" applyAlignment="1" applyProtection="1">
      <alignment/>
      <protection hidden="1"/>
    </xf>
    <xf numFmtId="166" fontId="1" fillId="0" borderId="15" xfId="0" applyNumberFormat="1" applyFont="1" applyBorder="1" applyAlignment="1" applyProtection="1">
      <alignment/>
      <protection hidden="1"/>
    </xf>
    <xf numFmtId="166" fontId="1" fillId="0" borderId="22" xfId="0" applyNumberFormat="1" applyFont="1" applyBorder="1" applyAlignment="1" applyProtection="1">
      <alignment/>
      <protection hidden="1"/>
    </xf>
    <xf numFmtId="0" fontId="0" fillId="0" borderId="11" xfId="0" applyBorder="1" applyAlignment="1">
      <alignment/>
    </xf>
    <xf numFmtId="0" fontId="4" fillId="0" borderId="11" xfId="0" applyFont="1" applyBorder="1" applyAlignment="1">
      <alignment/>
    </xf>
    <xf numFmtId="0" fontId="5" fillId="0" borderId="11" xfId="0" applyFont="1" applyBorder="1" applyAlignment="1">
      <alignment/>
    </xf>
    <xf numFmtId="49" fontId="5" fillId="0" borderId="16" xfId="0" applyNumberFormat="1" applyFont="1" applyBorder="1" applyAlignment="1">
      <alignment/>
    </xf>
    <xf numFmtId="49" fontId="4" fillId="0" borderId="26" xfId="0" applyNumberFormat="1" applyFont="1" applyBorder="1" applyAlignment="1">
      <alignment/>
    </xf>
    <xf numFmtId="0" fontId="4" fillId="0" borderId="26" xfId="0" applyFont="1" applyBorder="1" applyAlignment="1">
      <alignment horizontal="left"/>
    </xf>
    <xf numFmtId="0" fontId="0" fillId="0" borderId="26" xfId="0" applyBorder="1" applyAlignment="1">
      <alignment horizontal="left"/>
    </xf>
    <xf numFmtId="166" fontId="2" fillId="0" borderId="27" xfId="0" applyNumberFormat="1" applyFont="1" applyBorder="1" applyAlignment="1" applyProtection="1">
      <alignment horizontal="right"/>
      <protection hidden="1"/>
    </xf>
    <xf numFmtId="49" fontId="4" fillId="0" borderId="28" xfId="0" applyNumberFormat="1" applyFont="1" applyBorder="1" applyAlignment="1">
      <alignment/>
    </xf>
    <xf numFmtId="0" fontId="4" fillId="0" borderId="26" xfId="0" applyFont="1" applyBorder="1" applyAlignment="1">
      <alignment/>
    </xf>
    <xf numFmtId="0" fontId="0" fillId="0" borderId="26" xfId="0" applyBorder="1" applyAlignment="1">
      <alignment/>
    </xf>
    <xf numFmtId="166" fontId="2" fillId="0" borderId="29" xfId="0" applyNumberFormat="1" applyFont="1" applyBorder="1" applyAlignment="1" applyProtection="1">
      <alignment horizontal="right"/>
      <protection hidden="1"/>
    </xf>
    <xf numFmtId="49" fontId="4" fillId="0" borderId="11" xfId="0" applyNumberFormat="1" applyFont="1" applyBorder="1" applyAlignment="1">
      <alignment/>
    </xf>
    <xf numFmtId="171" fontId="1" fillId="0" borderId="30" xfId="0" applyNumberFormat="1" applyFont="1" applyBorder="1" applyAlignment="1">
      <alignment/>
    </xf>
    <xf numFmtId="171" fontId="1" fillId="0" borderId="11" xfId="0" applyNumberFormat="1" applyFont="1" applyBorder="1" applyAlignment="1">
      <alignment horizontal="right"/>
    </xf>
    <xf numFmtId="166" fontId="5" fillId="0" borderId="31" xfId="0" applyNumberFormat="1" applyFont="1" applyBorder="1" applyAlignment="1">
      <alignment/>
    </xf>
    <xf numFmtId="166" fontId="1" fillId="0" borderId="31" xfId="0" applyNumberFormat="1" applyFont="1" applyBorder="1" applyAlignment="1">
      <alignment/>
    </xf>
    <xf numFmtId="166" fontId="5" fillId="0" borderId="11" xfId="0" applyNumberFormat="1" applyFont="1" applyBorder="1" applyAlignment="1">
      <alignment/>
    </xf>
    <xf numFmtId="166" fontId="1" fillId="0" borderId="11" xfId="0" applyNumberFormat="1" applyFont="1" applyBorder="1" applyAlignment="1">
      <alignment/>
    </xf>
    <xf numFmtId="0" fontId="1" fillId="0" borderId="11" xfId="0" applyFont="1" applyBorder="1" applyAlignment="1">
      <alignment/>
    </xf>
    <xf numFmtId="166" fontId="1" fillId="0" borderId="11" xfId="0" applyNumberFormat="1" applyFont="1" applyBorder="1" applyAlignment="1" applyProtection="1">
      <alignment/>
      <protection locked="0"/>
    </xf>
    <xf numFmtId="166" fontId="5" fillId="0" borderId="32" xfId="0" applyNumberFormat="1" applyFont="1" applyBorder="1" applyAlignment="1">
      <alignment/>
    </xf>
    <xf numFmtId="166" fontId="2" fillId="0" borderId="33" xfId="0" applyNumberFormat="1" applyFont="1" applyBorder="1" applyAlignment="1">
      <alignment/>
    </xf>
    <xf numFmtId="8" fontId="1" fillId="0" borderId="11" xfId="0" applyNumberFormat="1" applyFont="1" applyBorder="1" applyAlignment="1" applyProtection="1">
      <alignment/>
      <protection locked="0"/>
    </xf>
    <xf numFmtId="166" fontId="1" fillId="0" borderId="31" xfId="0" applyNumberFormat="1" applyFont="1" applyBorder="1" applyAlignment="1" applyProtection="1">
      <alignment/>
      <protection locked="0"/>
    </xf>
    <xf numFmtId="166" fontId="1" fillId="0" borderId="31" xfId="0" applyNumberFormat="1" applyFont="1" applyFill="1" applyBorder="1" applyAlignment="1" applyProtection="1">
      <alignment/>
      <protection locked="0"/>
    </xf>
    <xf numFmtId="0" fontId="5" fillId="0" borderId="11" xfId="0" applyFont="1" applyBorder="1" applyAlignment="1" applyProtection="1">
      <alignment/>
      <protection/>
    </xf>
    <xf numFmtId="0" fontId="5" fillId="0" borderId="11" xfId="0" applyFont="1" applyBorder="1" applyAlignment="1" applyProtection="1">
      <alignment horizontal="right"/>
      <protection/>
    </xf>
    <xf numFmtId="0" fontId="5" fillId="0" borderId="11" xfId="0" applyFont="1" applyBorder="1" applyAlignment="1" applyProtection="1">
      <alignment horizontal="center"/>
      <protection/>
    </xf>
    <xf numFmtId="0" fontId="5" fillId="0" borderId="11" xfId="0" applyFont="1" applyBorder="1" applyAlignment="1" applyProtection="1">
      <alignment horizontal="left"/>
      <protection/>
    </xf>
    <xf numFmtId="166" fontId="1" fillId="0" borderId="21" xfId="0" applyNumberFormat="1" applyFont="1" applyBorder="1" applyAlignment="1" applyProtection="1">
      <alignment horizontal="right"/>
      <protection/>
    </xf>
    <xf numFmtId="166" fontId="1" fillId="0" borderId="0" xfId="0" applyNumberFormat="1" applyFont="1" applyAlignment="1">
      <alignment/>
    </xf>
    <xf numFmtId="166" fontId="1" fillId="0" borderId="0" xfId="0" applyNumberFormat="1" applyFont="1" applyAlignment="1">
      <alignment horizontal="right"/>
    </xf>
    <xf numFmtId="166" fontId="1" fillId="0" borderId="15" xfId="0" applyNumberFormat="1" applyFont="1" applyFill="1" applyBorder="1" applyAlignment="1" applyProtection="1">
      <alignment horizontal="right"/>
      <protection hidden="1"/>
    </xf>
    <xf numFmtId="166" fontId="1" fillId="0" borderId="21" xfId="0" applyNumberFormat="1" applyFont="1" applyFill="1" applyBorder="1" applyAlignment="1" applyProtection="1">
      <alignment horizontal="right"/>
      <protection locked="0"/>
    </xf>
    <xf numFmtId="0" fontId="5" fillId="0" borderId="34" xfId="0" applyFont="1" applyBorder="1" applyAlignment="1">
      <alignment/>
    </xf>
    <xf numFmtId="168" fontId="5" fillId="0" borderId="30" xfId="0" applyNumberFormat="1" applyFont="1" applyBorder="1" applyAlignment="1">
      <alignment horizontal="left"/>
    </xf>
    <xf numFmtId="166" fontId="1" fillId="0" borderId="15" xfId="0" applyNumberFormat="1" applyFont="1" applyBorder="1" applyAlignment="1" applyProtection="1">
      <alignment horizontal="right"/>
      <protection/>
    </xf>
    <xf numFmtId="166" fontId="5" fillId="0" borderId="35" xfId="0" applyNumberFormat="1" applyFont="1" applyBorder="1" applyAlignment="1" applyProtection="1">
      <alignment/>
      <protection locked="0"/>
    </xf>
    <xf numFmtId="170" fontId="1" fillId="0" borderId="11" xfId="0" applyNumberFormat="1" applyFont="1" applyFill="1" applyBorder="1" applyAlignment="1" applyProtection="1">
      <alignment horizontal="center" vertical="center"/>
      <protection locked="0"/>
    </xf>
    <xf numFmtId="166" fontId="1" fillId="0" borderId="11" xfId="0" applyNumberFormat="1" applyFont="1" applyFill="1" applyBorder="1" applyAlignment="1" applyProtection="1">
      <alignment/>
      <protection locked="0"/>
    </xf>
    <xf numFmtId="0" fontId="5" fillId="0" borderId="30" xfId="0" applyFont="1" applyFill="1" applyBorder="1" applyAlignment="1" applyProtection="1">
      <alignment horizontal="left" vertical="center"/>
      <protection locked="0"/>
    </xf>
    <xf numFmtId="0" fontId="5" fillId="0" borderId="11" xfId="0" applyFont="1" applyFill="1" applyBorder="1" applyAlignment="1" applyProtection="1">
      <alignment horizontal="right" vertical="center"/>
      <protection locked="0"/>
    </xf>
    <xf numFmtId="168" fontId="5" fillId="0" borderId="11" xfId="0" applyNumberFormat="1" applyFont="1" applyBorder="1" applyAlignment="1" applyProtection="1">
      <alignment horizontal="right"/>
      <protection locked="0"/>
    </xf>
    <xf numFmtId="0" fontId="5" fillId="0" borderId="11" xfId="0" applyFont="1" applyBorder="1" applyAlignment="1">
      <alignment horizontal="right"/>
    </xf>
    <xf numFmtId="0" fontId="0" fillId="0" borderId="11" xfId="0" applyBorder="1" applyAlignment="1">
      <alignment/>
    </xf>
    <xf numFmtId="0" fontId="5" fillId="0" borderId="18" xfId="0" applyFont="1" applyBorder="1" applyAlignment="1">
      <alignment horizontal="left"/>
    </xf>
    <xf numFmtId="0" fontId="5" fillId="0" borderId="36" xfId="0" applyFont="1" applyBorder="1" applyAlignment="1">
      <alignment horizontal="left"/>
    </xf>
    <xf numFmtId="0" fontId="5" fillId="0" borderId="11" xfId="0" applyFont="1" applyBorder="1" applyAlignment="1">
      <alignment horizontal="left"/>
    </xf>
    <xf numFmtId="0" fontId="5" fillId="0" borderId="30" xfId="0" applyFont="1" applyBorder="1" applyAlignment="1">
      <alignment horizontal="left"/>
    </xf>
    <xf numFmtId="0" fontId="5" fillId="0" borderId="11" xfId="0" applyFont="1" applyBorder="1" applyAlignment="1">
      <alignment/>
    </xf>
    <xf numFmtId="0" fontId="5" fillId="0" borderId="30" xfId="0" applyFont="1" applyBorder="1" applyAlignment="1">
      <alignment/>
    </xf>
    <xf numFmtId="8" fontId="1" fillId="0" borderId="11" xfId="0" applyNumberFormat="1" applyFont="1" applyBorder="1" applyAlignment="1">
      <alignment horizontal="center"/>
    </xf>
    <xf numFmtId="0" fontId="0" fillId="0" borderId="11" xfId="0" applyBorder="1" applyAlignment="1">
      <alignment horizontal="center"/>
    </xf>
    <xf numFmtId="166" fontId="1" fillId="0" borderId="11" xfId="0" applyNumberFormat="1" applyFont="1" applyBorder="1" applyAlignment="1">
      <alignment horizontal="center"/>
    </xf>
    <xf numFmtId="0" fontId="0" fillId="0" borderId="30" xfId="0" applyBorder="1" applyAlignment="1">
      <alignment horizontal="center"/>
    </xf>
    <xf numFmtId="166" fontId="1" fillId="0" borderId="11" xfId="0" applyNumberFormat="1" applyFont="1" applyBorder="1" applyAlignment="1" applyProtection="1">
      <alignment horizontal="center"/>
      <protection hidden="1"/>
    </xf>
    <xf numFmtId="0" fontId="0" fillId="0" borderId="30" xfId="0" applyBorder="1" applyAlignment="1" applyProtection="1">
      <alignment horizontal="center"/>
      <protection hidden="1"/>
    </xf>
    <xf numFmtId="0" fontId="5" fillId="0" borderId="18" xfId="0" applyFont="1" applyBorder="1" applyAlignment="1">
      <alignment/>
    </xf>
    <xf numFmtId="0" fontId="0" fillId="0" borderId="18" xfId="0" applyBorder="1" applyAlignment="1">
      <alignment/>
    </xf>
    <xf numFmtId="0" fontId="0" fillId="0" borderId="36" xfId="0" applyBorder="1" applyAlignment="1">
      <alignment/>
    </xf>
    <xf numFmtId="0" fontId="5" fillId="0" borderId="36" xfId="0" applyFont="1" applyBorder="1" applyAlignment="1">
      <alignment/>
    </xf>
    <xf numFmtId="0" fontId="0" fillId="0" borderId="30" xfId="0" applyBorder="1" applyAlignment="1">
      <alignment/>
    </xf>
    <xf numFmtId="166" fontId="5" fillId="0" borderId="11" xfId="0" applyNumberFormat="1" applyFont="1" applyBorder="1" applyAlignment="1">
      <alignment horizontal="right"/>
    </xf>
    <xf numFmtId="0" fontId="5" fillId="0" borderId="11" xfId="0" applyFont="1" applyBorder="1" applyAlignment="1">
      <alignment horizontal="right"/>
    </xf>
    <xf numFmtId="166" fontId="1" fillId="0" borderId="11" xfId="0" applyNumberFormat="1" applyFont="1" applyBorder="1" applyAlignment="1">
      <alignment horizontal="left"/>
    </xf>
    <xf numFmtId="166" fontId="1" fillId="0" borderId="30" xfId="0" applyNumberFormat="1" applyFont="1" applyBorder="1" applyAlignment="1">
      <alignment horizontal="left"/>
    </xf>
    <xf numFmtId="0" fontId="1" fillId="0" borderId="11" xfId="0" applyFont="1" applyFill="1" applyBorder="1" applyAlignment="1" applyProtection="1">
      <alignment horizontal="left"/>
      <protection locked="0"/>
    </xf>
    <xf numFmtId="0" fontId="0" fillId="0" borderId="30" xfId="0" applyFill="1" applyBorder="1" applyAlignment="1" applyProtection="1">
      <alignment horizontal="left"/>
      <protection locked="0"/>
    </xf>
    <xf numFmtId="0" fontId="1" fillId="0" borderId="30" xfId="0" applyFont="1" applyFill="1" applyBorder="1" applyAlignment="1" applyProtection="1">
      <alignment horizontal="left"/>
      <protection locked="0"/>
    </xf>
    <xf numFmtId="0" fontId="5" fillId="0" borderId="11" xfId="0" applyFont="1" applyBorder="1" applyAlignment="1" applyProtection="1">
      <alignment/>
      <protection locked="0"/>
    </xf>
    <xf numFmtId="0" fontId="5" fillId="0" borderId="30" xfId="0" applyFont="1" applyBorder="1" applyAlignment="1" applyProtection="1">
      <alignment/>
      <protection locked="0"/>
    </xf>
    <xf numFmtId="0" fontId="1" fillId="0" borderId="11" xfId="0" applyFont="1" applyBorder="1" applyAlignment="1" applyProtection="1">
      <alignment/>
      <protection locked="0"/>
    </xf>
    <xf numFmtId="0" fontId="1" fillId="0" borderId="30" xfId="0" applyFont="1" applyBorder="1" applyAlignment="1" applyProtection="1">
      <alignment/>
      <protection locked="0"/>
    </xf>
    <xf numFmtId="0" fontId="5" fillId="0" borderId="21" xfId="0" applyFont="1" applyBorder="1" applyAlignment="1">
      <alignment horizontal="left"/>
    </xf>
    <xf numFmtId="0" fontId="4" fillId="0" borderId="11" xfId="0" applyFont="1" applyBorder="1" applyAlignment="1">
      <alignment/>
    </xf>
    <xf numFmtId="0" fontId="4" fillId="0" borderId="37" xfId="0" applyFont="1" applyBorder="1" applyAlignment="1">
      <alignment/>
    </xf>
    <xf numFmtId="0" fontId="0" fillId="0" borderId="37" xfId="0" applyBorder="1" applyAlignment="1">
      <alignment/>
    </xf>
    <xf numFmtId="0" fontId="4" fillId="0" borderId="38" xfId="0" applyFont="1" applyBorder="1" applyAlignment="1">
      <alignment/>
    </xf>
    <xf numFmtId="0" fontId="5" fillId="0" borderId="16" xfId="0" applyFont="1" applyBorder="1" applyAlignment="1">
      <alignment/>
    </xf>
    <xf numFmtId="0" fontId="1" fillId="0" borderId="0" xfId="0" applyFont="1" applyFill="1" applyBorder="1" applyAlignment="1" applyProtection="1">
      <alignment horizontal="left" vertical="center" wrapText="1"/>
      <protection locked="0"/>
    </xf>
    <xf numFmtId="0" fontId="1" fillId="0" borderId="39"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5" fillId="0" borderId="11" xfId="0" applyFont="1" applyBorder="1" applyAlignment="1" applyProtection="1">
      <alignment/>
      <protection/>
    </xf>
    <xf numFmtId="0" fontId="5" fillId="0" borderId="30" xfId="0" applyFont="1" applyBorder="1" applyAlignment="1" applyProtection="1">
      <alignment/>
      <protection/>
    </xf>
    <xf numFmtId="0" fontId="1" fillId="0" borderId="0" xfId="0" applyFont="1" applyFill="1" applyAlignment="1" applyProtection="1">
      <alignment horizontal="left" vertical="center" wrapText="1"/>
      <protection locked="0"/>
    </xf>
    <xf numFmtId="0" fontId="1"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vertical="top" wrapText="1"/>
    </xf>
    <xf numFmtId="0" fontId="5" fillId="0" borderId="10" xfId="0" applyFont="1"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1" fillId="0" borderId="44" xfId="0" applyFont="1" applyFill="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xf>
    <xf numFmtId="166" fontId="5" fillId="0" borderId="31" xfId="0" applyNumberFormat="1" applyFont="1" applyBorder="1" applyAlignment="1">
      <alignment/>
    </xf>
    <xf numFmtId="166" fontId="1" fillId="0" borderId="31" xfId="0" applyNumberFormat="1" applyFont="1" applyBorder="1" applyAlignment="1" applyProtection="1">
      <alignment/>
      <protection locked="0"/>
    </xf>
    <xf numFmtId="166" fontId="5" fillId="0" borderId="21" xfId="0" applyNumberFormat="1" applyFont="1" applyBorder="1" applyAlignment="1" applyProtection="1">
      <alignment/>
      <protection locked="0"/>
    </xf>
    <xf numFmtId="166" fontId="5" fillId="0" borderId="30" xfId="0" applyNumberFormat="1" applyFont="1" applyBorder="1" applyAlignment="1" applyProtection="1">
      <alignment/>
      <protection locked="0"/>
    </xf>
    <xf numFmtId="0" fontId="4" fillId="0" borderId="0" xfId="0" applyNumberFormat="1" applyFont="1" applyBorder="1" applyAlignment="1">
      <alignment wrapText="1"/>
    </xf>
    <xf numFmtId="0" fontId="0" fillId="0" borderId="0" xfId="0" applyBorder="1" applyAlignment="1">
      <alignment wrapText="1"/>
    </xf>
    <xf numFmtId="0" fontId="4" fillId="0" borderId="0" xfId="0" applyFont="1" applyAlignment="1">
      <alignment wrapText="1"/>
    </xf>
    <xf numFmtId="0" fontId="0" fillId="0" borderId="0" xfId="0" applyAlignment="1">
      <alignment wrapText="1"/>
    </xf>
    <xf numFmtId="0" fontId="5" fillId="0" borderId="42" xfId="0" applyFont="1" applyBorder="1" applyAlignment="1">
      <alignment/>
    </xf>
    <xf numFmtId="0" fontId="4" fillId="0" borderId="16" xfId="0" applyFont="1" applyBorder="1" applyAlignment="1">
      <alignment wrapText="1"/>
    </xf>
    <xf numFmtId="166" fontId="1" fillId="0" borderId="31" xfId="0" applyNumberFormat="1" applyFont="1" applyBorder="1" applyAlignment="1" applyProtection="1">
      <alignment horizontal="right"/>
      <protection locked="0"/>
    </xf>
    <xf numFmtId="166" fontId="1" fillId="0" borderId="23" xfId="0" applyNumberFormat="1" applyFont="1" applyBorder="1" applyAlignment="1" applyProtection="1">
      <alignment horizontal="right"/>
      <protection locked="0"/>
    </xf>
    <xf numFmtId="166" fontId="1" fillId="0" borderId="36" xfId="0" applyNumberFormat="1" applyFont="1" applyBorder="1" applyAlignment="1" applyProtection="1">
      <alignment horizontal="right"/>
      <protection locked="0"/>
    </xf>
    <xf numFmtId="49" fontId="4" fillId="0" borderId="37" xfId="0" applyNumberFormat="1" applyFont="1" applyBorder="1" applyAlignment="1">
      <alignment/>
    </xf>
    <xf numFmtId="0" fontId="0" fillId="0" borderId="45" xfId="0" applyBorder="1" applyAlignment="1">
      <alignment/>
    </xf>
    <xf numFmtId="49" fontId="4" fillId="0" borderId="46" xfId="0" applyNumberFormat="1" applyFont="1" applyBorder="1" applyAlignment="1">
      <alignment/>
    </xf>
    <xf numFmtId="0" fontId="0" fillId="0" borderId="46" xfId="0" applyBorder="1" applyAlignment="1">
      <alignment/>
    </xf>
    <xf numFmtId="166" fontId="2" fillId="0" borderId="33" xfId="0" applyNumberFormat="1" applyFont="1" applyBorder="1" applyAlignment="1">
      <alignment/>
    </xf>
    <xf numFmtId="0" fontId="2" fillId="0" borderId="33" xfId="0" applyFont="1" applyBorder="1" applyAlignment="1">
      <alignment/>
    </xf>
    <xf numFmtId="166" fontId="1" fillId="0" borderId="32" xfId="0" applyNumberFormat="1" applyFont="1" applyBorder="1" applyAlignment="1" applyProtection="1">
      <alignment/>
      <protection locked="0"/>
    </xf>
    <xf numFmtId="166" fontId="1" fillId="0" borderId="31" xfId="0" applyNumberFormat="1" applyFont="1" applyBorder="1" applyAlignment="1">
      <alignment/>
    </xf>
    <xf numFmtId="0" fontId="0" fillId="0" borderId="11" xfId="0" applyBorder="1" applyAlignment="1" applyProtection="1">
      <alignment/>
      <protection locked="0"/>
    </xf>
    <xf numFmtId="0" fontId="0" fillId="0" borderId="30" xfId="0" applyBorder="1" applyAlignment="1" applyProtection="1">
      <alignment/>
      <protection locked="0"/>
    </xf>
    <xf numFmtId="166" fontId="1" fillId="0" borderId="21" xfId="0" applyNumberFormat="1" applyFont="1" applyBorder="1" applyAlignment="1" applyProtection="1">
      <alignment/>
      <protection locked="0"/>
    </xf>
    <xf numFmtId="166" fontId="1" fillId="0" borderId="30" xfId="0" applyNumberFormat="1" applyFont="1" applyBorder="1" applyAlignment="1" applyProtection="1">
      <alignment/>
      <protection locked="0"/>
    </xf>
    <xf numFmtId="166" fontId="1" fillId="0" borderId="31" xfId="0" applyNumberFormat="1" applyFont="1" applyBorder="1" applyAlignment="1" applyProtection="1">
      <alignment/>
      <protection/>
    </xf>
    <xf numFmtId="0" fontId="4" fillId="0" borderId="26" xfId="0" applyFont="1" applyBorder="1" applyAlignment="1">
      <alignment/>
    </xf>
    <xf numFmtId="0" fontId="5" fillId="0" borderId="3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49" fontId="4" fillId="0" borderId="46" xfId="0" applyNumberFormat="1" applyFont="1" applyBorder="1" applyAlignment="1">
      <alignment horizontal="left"/>
    </xf>
    <xf numFmtId="0" fontId="8" fillId="0" borderId="46" xfId="0" applyFont="1" applyBorder="1" applyAlignment="1">
      <alignment/>
    </xf>
    <xf numFmtId="0" fontId="8" fillId="0" borderId="49" xfId="0" applyFont="1" applyBorder="1" applyAlignment="1">
      <alignment/>
    </xf>
    <xf numFmtId="0" fontId="5" fillId="0" borderId="1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4" fillId="0" borderId="50" xfId="0" applyFont="1" applyBorder="1" applyAlignment="1">
      <alignment/>
    </xf>
    <xf numFmtId="0" fontId="5" fillId="0" borderId="10" xfId="0" applyFont="1" applyBorder="1" applyAlignment="1">
      <alignment horizontal="left" vertical="top"/>
    </xf>
    <xf numFmtId="0" fontId="5" fillId="0" borderId="16" xfId="0" applyFont="1" applyBorder="1" applyAlignment="1">
      <alignment horizontal="left" vertical="top"/>
    </xf>
    <xf numFmtId="0" fontId="5" fillId="0" borderId="24" xfId="0" applyFont="1" applyBorder="1" applyAlignment="1">
      <alignment horizontal="left" vertical="top"/>
    </xf>
    <xf numFmtId="0" fontId="5" fillId="0" borderId="12" xfId="0" applyFont="1" applyBorder="1" applyAlignment="1">
      <alignment horizontal="left" vertical="top"/>
    </xf>
    <xf numFmtId="0" fontId="5" fillId="0" borderId="40" xfId="0" applyFont="1" applyBorder="1" applyAlignment="1">
      <alignment/>
    </xf>
    <xf numFmtId="0" fontId="1" fillId="0" borderId="0" xfId="0" applyFont="1" applyBorder="1" applyAlignment="1" applyProtection="1">
      <alignment horizontal="left" vertical="center" wrapText="1"/>
      <protection/>
    </xf>
    <xf numFmtId="0" fontId="1" fillId="0" borderId="41" xfId="0" applyFont="1" applyBorder="1" applyAlignment="1" applyProtection="1">
      <alignment horizontal="left" vertical="center" wrapText="1"/>
      <protection/>
    </xf>
    <xf numFmtId="0" fontId="1" fillId="0" borderId="42" xfId="0" applyFont="1" applyBorder="1" applyAlignment="1" applyProtection="1">
      <alignment horizontal="left" vertical="center" wrapText="1"/>
      <protection/>
    </xf>
    <xf numFmtId="0" fontId="1" fillId="0" borderId="41" xfId="0" applyFont="1" applyFill="1" applyBorder="1" applyAlignment="1" applyProtection="1">
      <alignment horizontal="left" vertical="center" wrapText="1"/>
      <protection locked="0"/>
    </xf>
    <xf numFmtId="0" fontId="1" fillId="0" borderId="42" xfId="0" applyFont="1" applyFill="1" applyBorder="1" applyAlignment="1" applyProtection="1">
      <alignment horizontal="left" vertical="center" wrapText="1"/>
      <protection locked="0"/>
    </xf>
    <xf numFmtId="0" fontId="1" fillId="0" borderId="43" xfId="0" applyFont="1" applyFill="1" applyBorder="1" applyAlignment="1" applyProtection="1">
      <alignment horizontal="left" vertical="center" wrapText="1"/>
      <protection locked="0"/>
    </xf>
    <xf numFmtId="0" fontId="4" fillId="0" borderId="42" xfId="0" applyFont="1" applyBorder="1" applyAlignment="1">
      <alignment wrapText="1"/>
    </xf>
    <xf numFmtId="0" fontId="5" fillId="0" borderId="43" xfId="0" applyFont="1" applyBorder="1" applyAlignment="1">
      <alignment/>
    </xf>
    <xf numFmtId="0" fontId="1" fillId="0" borderId="12" xfId="0" applyFont="1" applyBorder="1" applyAlignment="1">
      <alignment horizontal="left" vertical="top"/>
    </xf>
    <xf numFmtId="0" fontId="2" fillId="0" borderId="12" xfId="0" applyFont="1" applyBorder="1" applyAlignment="1">
      <alignment vertical="top" wrapText="1"/>
    </xf>
    <xf numFmtId="0" fontId="3" fillId="0" borderId="12" xfId="0" applyFont="1" applyBorder="1" applyAlignment="1">
      <alignment horizontal="left" vertical="top"/>
    </xf>
    <xf numFmtId="0" fontId="1" fillId="0" borderId="11" xfId="0" applyFont="1" applyFill="1" applyBorder="1" applyAlignment="1" applyProtection="1">
      <alignment horizontal="left"/>
      <protection locked="0"/>
    </xf>
    <xf numFmtId="170" fontId="1" fillId="0" borderId="11" xfId="0" applyNumberFormat="1" applyFont="1" applyFill="1" applyBorder="1" applyAlignment="1" applyProtection="1">
      <alignment horizontal="center" vertical="center"/>
      <protection locked="0"/>
    </xf>
    <xf numFmtId="170" fontId="1" fillId="0" borderId="11" xfId="0" applyNumberFormat="1" applyFont="1" applyFill="1" applyBorder="1" applyAlignment="1" applyProtection="1">
      <alignment horizontal="center"/>
      <protection locked="0"/>
    </xf>
    <xf numFmtId="0" fontId="5" fillId="0" borderId="11" xfId="0" applyFont="1" applyBorder="1" applyAlignment="1" applyProtection="1">
      <alignment/>
      <protection locked="0"/>
    </xf>
    <xf numFmtId="14" fontId="1" fillId="32" borderId="35" xfId="0" applyNumberFormat="1" applyFont="1" applyFill="1" applyBorder="1" applyAlignment="1">
      <alignment horizontal="center" vertical="center"/>
    </xf>
    <xf numFmtId="0" fontId="1" fillId="32" borderId="51" xfId="0" applyFont="1" applyFill="1" applyBorder="1" applyAlignment="1">
      <alignment horizontal="center" vertical="center"/>
    </xf>
    <xf numFmtId="166" fontId="1" fillId="32" borderId="15" xfId="0" applyNumberFormat="1" applyFont="1" applyFill="1" applyBorder="1" applyAlignment="1">
      <alignment horizontal="right" vertical="center"/>
    </xf>
    <xf numFmtId="166" fontId="1" fillId="32" borderId="11"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strike val="0"/>
      </font>
      <fill>
        <patternFill>
          <bgColor indexed="43"/>
        </patternFill>
      </fill>
    </dxf>
    <dxf>
      <fill>
        <patternFill>
          <bgColor indexed="43"/>
        </patternFill>
      </fill>
    </dxf>
    <dxf>
      <font>
        <strike val="0"/>
      </font>
      <fill>
        <patternFill>
          <bgColor indexed="43"/>
        </patternFill>
      </fill>
    </dxf>
    <dxf>
      <fill>
        <patternFill>
          <bgColor indexed="43"/>
        </patternFill>
      </fill>
    </dxf>
    <dxf>
      <font>
        <strike val="0"/>
      </font>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6"/>
  <sheetViews>
    <sheetView tabSelected="1" zoomScale="250" zoomScaleNormal="250" zoomScalePageLayoutView="0" workbookViewId="0" topLeftCell="A1">
      <selection activeCell="L23" sqref="L23"/>
    </sheetView>
  </sheetViews>
  <sheetFormatPr defaultColWidth="9.140625" defaultRowHeight="12.75"/>
  <cols>
    <col min="1" max="1" width="3.8515625" style="0" customWidth="1"/>
    <col min="2" max="2" width="10.00390625" style="0" customWidth="1"/>
    <col min="3" max="3" width="7.28125" style="0" customWidth="1"/>
    <col min="4" max="4" width="2.7109375" style="0" customWidth="1"/>
    <col min="5" max="5" width="8.00390625" style="0" customWidth="1"/>
    <col min="6" max="6" width="11.57421875" style="0" customWidth="1"/>
    <col min="7" max="7" width="3.8515625" style="0" customWidth="1"/>
    <col min="8" max="8" width="11.421875" style="0" customWidth="1"/>
    <col min="9" max="9" width="8.421875" style="0" customWidth="1"/>
    <col min="10" max="10" width="2.57421875" style="0" customWidth="1"/>
    <col min="12" max="12" width="11.28125" style="0" customWidth="1"/>
  </cols>
  <sheetData>
    <row r="1" spans="1:12" ht="16.5" customHeight="1">
      <c r="A1" s="127" t="s">
        <v>0</v>
      </c>
      <c r="B1" s="127"/>
      <c r="C1" s="127"/>
      <c r="D1" s="127"/>
      <c r="E1" s="127"/>
      <c r="F1" s="128"/>
      <c r="G1" s="128"/>
      <c r="H1" s="128"/>
      <c r="I1" s="128"/>
      <c r="J1" s="126"/>
      <c r="K1" s="126"/>
      <c r="L1" s="126"/>
    </row>
    <row r="2" spans="1:12" ht="8.25" customHeight="1" thickBot="1">
      <c r="A2" s="190"/>
      <c r="B2" s="190"/>
      <c r="C2" s="190"/>
      <c r="D2" s="190"/>
      <c r="E2" s="190"/>
      <c r="F2" s="189"/>
      <c r="G2" s="189"/>
      <c r="H2" s="189"/>
      <c r="I2" s="189"/>
      <c r="J2" s="188"/>
      <c r="K2" s="188"/>
      <c r="L2" s="188"/>
    </row>
    <row r="3" spans="1:12" ht="11.25" customHeight="1">
      <c r="A3" s="113" t="s">
        <v>1</v>
      </c>
      <c r="B3" s="113"/>
      <c r="C3" s="113"/>
      <c r="D3" s="113"/>
      <c r="E3" s="113"/>
      <c r="F3" s="113"/>
      <c r="G3" s="113"/>
      <c r="H3" s="113"/>
      <c r="I3" s="113"/>
      <c r="J3" s="113"/>
      <c r="K3" s="113"/>
      <c r="L3" s="113"/>
    </row>
    <row r="4" spans="1:12" ht="12.75">
      <c r="A4" s="116" t="s">
        <v>123</v>
      </c>
      <c r="B4" s="116"/>
      <c r="C4" s="116"/>
      <c r="D4" s="179"/>
      <c r="E4" s="129" t="s">
        <v>77</v>
      </c>
      <c r="F4" s="179"/>
      <c r="G4" s="129" t="s">
        <v>78</v>
      </c>
      <c r="H4" s="116"/>
      <c r="I4" s="179"/>
      <c r="J4" s="129" t="s">
        <v>79</v>
      </c>
      <c r="K4" s="116"/>
      <c r="L4" s="116"/>
    </row>
    <row r="5" spans="1:12" ht="12.75">
      <c r="A5" s="143" t="s">
        <v>124</v>
      </c>
      <c r="B5" s="143"/>
      <c r="C5" s="143"/>
      <c r="D5" s="187"/>
      <c r="E5" s="130"/>
      <c r="F5" s="132"/>
      <c r="G5" s="130"/>
      <c r="H5" s="131"/>
      <c r="I5" s="132"/>
      <c r="J5" s="130"/>
      <c r="K5" s="131"/>
      <c r="L5" s="131"/>
    </row>
    <row r="6" spans="1:12" ht="11.25" customHeight="1">
      <c r="A6" s="144" t="s">
        <v>125</v>
      </c>
      <c r="B6" s="144"/>
      <c r="C6" s="144"/>
      <c r="D6" s="144"/>
      <c r="E6" s="144"/>
      <c r="F6" s="144"/>
      <c r="G6" s="144"/>
      <c r="H6" s="144"/>
      <c r="I6" s="144"/>
      <c r="J6" s="144"/>
      <c r="K6" s="144"/>
      <c r="L6" s="144"/>
    </row>
    <row r="7" spans="1:12" ht="9.75" customHeight="1">
      <c r="A7" s="186"/>
      <c r="B7" s="186"/>
      <c r="C7" s="186"/>
      <c r="D7" s="186"/>
      <c r="E7" s="186"/>
      <c r="F7" s="186"/>
      <c r="G7" s="186"/>
      <c r="H7" s="186"/>
      <c r="I7" s="186"/>
      <c r="J7" s="186"/>
      <c r="K7" s="186"/>
      <c r="L7" s="186"/>
    </row>
    <row r="8" spans="1:12" ht="12.75">
      <c r="A8" s="116" t="s">
        <v>3</v>
      </c>
      <c r="B8" s="116"/>
      <c r="C8" s="116"/>
      <c r="D8" s="116"/>
      <c r="E8" s="179"/>
      <c r="F8" s="2" t="s">
        <v>4</v>
      </c>
      <c r="I8" s="129" t="s">
        <v>5</v>
      </c>
      <c r="J8" s="116"/>
      <c r="K8" s="116"/>
      <c r="L8" s="116"/>
    </row>
    <row r="9" spans="1:12" ht="12.75">
      <c r="A9" s="125"/>
      <c r="B9" s="125"/>
      <c r="C9" s="125"/>
      <c r="D9" s="125"/>
      <c r="E9" s="118"/>
      <c r="F9" s="133"/>
      <c r="G9" s="117"/>
      <c r="H9" s="118"/>
      <c r="I9" s="134"/>
      <c r="J9" s="180"/>
      <c r="K9" s="180"/>
      <c r="L9" s="180"/>
    </row>
    <row r="10" spans="1:12" ht="12.75">
      <c r="A10" s="184"/>
      <c r="B10" s="184"/>
      <c r="C10" s="184"/>
      <c r="D10" s="184"/>
      <c r="E10" s="185"/>
      <c r="F10" s="183"/>
      <c r="G10" s="184"/>
      <c r="H10" s="185"/>
      <c r="I10" s="181"/>
      <c r="J10" s="182"/>
      <c r="K10" s="182"/>
      <c r="L10" s="182"/>
    </row>
    <row r="11" spans="1:12" ht="12.75">
      <c r="A11" s="116" t="s">
        <v>2</v>
      </c>
      <c r="B11" s="116"/>
      <c r="C11" s="116"/>
      <c r="D11" s="116"/>
      <c r="E11" s="179"/>
      <c r="F11" s="111" t="s">
        <v>6</v>
      </c>
      <c r="G11" s="85"/>
      <c r="H11" s="191" t="s">
        <v>238</v>
      </c>
      <c r="I11" s="104"/>
      <c r="J11" s="104"/>
      <c r="K11" s="106"/>
      <c r="L11" s="2" t="s">
        <v>8</v>
      </c>
    </row>
    <row r="12" spans="1:12" ht="12.75">
      <c r="A12" s="117"/>
      <c r="B12" s="117"/>
      <c r="C12" s="117"/>
      <c r="D12" s="117"/>
      <c r="E12" s="118"/>
      <c r="F12" s="175" t="s">
        <v>7</v>
      </c>
      <c r="G12" s="176"/>
      <c r="H12" s="121"/>
      <c r="I12" s="121"/>
      <c r="J12" s="121"/>
      <c r="K12" s="122"/>
      <c r="L12" s="195">
        <v>42776</v>
      </c>
    </row>
    <row r="13" spans="1:12" ht="13.5" thickBot="1">
      <c r="A13" s="119"/>
      <c r="B13" s="119"/>
      <c r="C13" s="119"/>
      <c r="D13" s="119"/>
      <c r="E13" s="120"/>
      <c r="F13" s="177"/>
      <c r="G13" s="178"/>
      <c r="H13" s="119"/>
      <c r="I13" s="119"/>
      <c r="J13" s="119"/>
      <c r="K13" s="120"/>
      <c r="L13" s="196"/>
    </row>
    <row r="14" spans="1:12" ht="12.75">
      <c r="A14" s="113" t="s">
        <v>9</v>
      </c>
      <c r="B14" s="113"/>
      <c r="C14" s="113"/>
      <c r="D14" s="113"/>
      <c r="E14" s="113"/>
      <c r="F14" s="174"/>
      <c r="G14" s="115" t="s">
        <v>10</v>
      </c>
      <c r="H14" s="113"/>
      <c r="I14" s="113"/>
      <c r="J14" s="113"/>
      <c r="K14" s="113"/>
      <c r="L14" s="113"/>
    </row>
    <row r="15" spans="1:12" ht="12.75">
      <c r="A15" s="5" t="s">
        <v>11</v>
      </c>
      <c r="B15" s="112" t="s">
        <v>26</v>
      </c>
      <c r="C15" s="82"/>
      <c r="D15" s="82"/>
      <c r="E15" s="82"/>
      <c r="F15" s="82"/>
      <c r="G15" s="5" t="s">
        <v>86</v>
      </c>
      <c r="H15" s="112"/>
      <c r="I15" s="82"/>
      <c r="J15" s="82"/>
      <c r="K15" s="82"/>
      <c r="L15" s="82"/>
    </row>
    <row r="16" spans="1:12" ht="12.75">
      <c r="A16" s="3" t="s">
        <v>12</v>
      </c>
      <c r="B16" s="87" t="s">
        <v>93</v>
      </c>
      <c r="C16" s="87"/>
      <c r="D16" s="87"/>
      <c r="E16" s="87"/>
      <c r="F16" s="197">
        <v>200000</v>
      </c>
      <c r="G16" s="9" t="s">
        <v>87</v>
      </c>
      <c r="H16" s="123" t="s">
        <v>93</v>
      </c>
      <c r="I16" s="123"/>
      <c r="J16" s="123"/>
      <c r="K16" s="124"/>
      <c r="L16" s="24">
        <f>F16</f>
        <v>200000</v>
      </c>
    </row>
    <row r="17" spans="1:12" ht="12.75">
      <c r="A17" s="3" t="s">
        <v>13</v>
      </c>
      <c r="B17" s="123" t="s">
        <v>94</v>
      </c>
      <c r="C17" s="123"/>
      <c r="D17" s="123"/>
      <c r="E17" s="123"/>
      <c r="F17" s="74"/>
      <c r="G17" s="9" t="s">
        <v>88</v>
      </c>
      <c r="H17" s="123" t="s">
        <v>94</v>
      </c>
      <c r="I17" s="123"/>
      <c r="J17" s="123"/>
      <c r="K17" s="124"/>
      <c r="L17" s="67"/>
    </row>
    <row r="18" spans="1:12" ht="12.75">
      <c r="A18" s="3" t="s">
        <v>14</v>
      </c>
      <c r="B18" s="123" t="s">
        <v>95</v>
      </c>
      <c r="C18" s="123"/>
      <c r="D18" s="123"/>
      <c r="E18" s="123"/>
      <c r="F18" s="74">
        <f>J116</f>
        <v>518.5</v>
      </c>
      <c r="G18" s="9" t="s">
        <v>89</v>
      </c>
      <c r="H18" s="107"/>
      <c r="I18" s="107"/>
      <c r="J18" s="107"/>
      <c r="K18" s="108"/>
      <c r="L18" s="27"/>
    </row>
    <row r="19" spans="1:12" ht="12.75">
      <c r="A19" s="3" t="s">
        <v>15</v>
      </c>
      <c r="B19" s="107"/>
      <c r="C19" s="107"/>
      <c r="D19" s="107"/>
      <c r="E19" s="107"/>
      <c r="F19" s="28"/>
      <c r="G19" s="9" t="s">
        <v>90</v>
      </c>
      <c r="H19" s="107"/>
      <c r="I19" s="107"/>
      <c r="J19" s="107"/>
      <c r="K19" s="108"/>
      <c r="L19" s="27"/>
    </row>
    <row r="20" spans="1:12" ht="12.75">
      <c r="A20" s="3" t="s">
        <v>16</v>
      </c>
      <c r="B20" s="107"/>
      <c r="C20" s="107"/>
      <c r="D20" s="107"/>
      <c r="E20" s="107"/>
      <c r="F20" s="28"/>
      <c r="G20" s="9" t="s">
        <v>91</v>
      </c>
      <c r="H20" s="107"/>
      <c r="I20" s="107"/>
      <c r="J20" s="107"/>
      <c r="K20" s="108"/>
      <c r="L20" s="27"/>
    </row>
    <row r="21" spans="1:12" ht="12.75">
      <c r="A21" s="5" t="s">
        <v>17</v>
      </c>
      <c r="B21" s="4"/>
      <c r="C21" s="4"/>
      <c r="D21" s="4"/>
      <c r="E21" s="4"/>
      <c r="F21" s="72"/>
      <c r="G21" s="5" t="s">
        <v>17</v>
      </c>
      <c r="H21" s="4"/>
      <c r="I21" s="4"/>
      <c r="J21" s="4"/>
      <c r="K21" s="4"/>
      <c r="L21" s="4"/>
    </row>
    <row r="22" spans="1:12" ht="12.75">
      <c r="A22" s="3" t="s">
        <v>18</v>
      </c>
      <c r="B22" s="63" t="s">
        <v>39</v>
      </c>
      <c r="C22" s="64"/>
      <c r="D22" s="65" t="s">
        <v>38</v>
      </c>
      <c r="E22" s="66"/>
      <c r="F22" s="74"/>
      <c r="G22" s="9" t="s">
        <v>99</v>
      </c>
      <c r="H22" s="63" t="s">
        <v>39</v>
      </c>
      <c r="I22" s="64"/>
      <c r="J22" s="65" t="s">
        <v>38</v>
      </c>
      <c r="K22" s="66"/>
      <c r="L22" s="67"/>
    </row>
    <row r="23" spans="1:12" ht="12.75">
      <c r="A23" s="3" t="s">
        <v>19</v>
      </c>
      <c r="B23" s="63" t="s">
        <v>40</v>
      </c>
      <c r="C23" s="64"/>
      <c r="D23" s="65" t="s">
        <v>38</v>
      </c>
      <c r="E23" s="66"/>
      <c r="F23" s="74"/>
      <c r="G23" s="9" t="s">
        <v>100</v>
      </c>
      <c r="H23" s="63" t="s">
        <v>40</v>
      </c>
      <c r="I23" s="64"/>
      <c r="J23" s="65" t="s">
        <v>38</v>
      </c>
      <c r="K23" s="66"/>
      <c r="L23" s="67"/>
    </row>
    <row r="24" spans="1:12" ht="12.75">
      <c r="A24" s="3" t="s">
        <v>20</v>
      </c>
      <c r="B24" s="63" t="s">
        <v>41</v>
      </c>
      <c r="C24" s="64"/>
      <c r="D24" s="65" t="s">
        <v>38</v>
      </c>
      <c r="E24" s="66"/>
      <c r="F24" s="74"/>
      <c r="G24" s="9" t="s">
        <v>101</v>
      </c>
      <c r="H24" s="63" t="s">
        <v>41</v>
      </c>
      <c r="I24" s="64"/>
      <c r="J24" s="65" t="s">
        <v>38</v>
      </c>
      <c r="K24" s="66"/>
      <c r="L24" s="67"/>
    </row>
    <row r="25" spans="1:12" ht="12.75">
      <c r="A25" s="3" t="s">
        <v>21</v>
      </c>
      <c r="B25" s="107"/>
      <c r="C25" s="107"/>
      <c r="D25" s="107"/>
      <c r="E25" s="107"/>
      <c r="F25" s="28"/>
      <c r="G25" s="9" t="s">
        <v>102</v>
      </c>
      <c r="H25" s="107"/>
      <c r="I25" s="107"/>
      <c r="J25" s="107"/>
      <c r="K25" s="108"/>
      <c r="L25" s="27"/>
    </row>
    <row r="26" spans="1:12" ht="12.75">
      <c r="A26" s="3" t="s">
        <v>22</v>
      </c>
      <c r="B26" s="107"/>
      <c r="C26" s="107"/>
      <c r="D26" s="107"/>
      <c r="E26" s="107"/>
      <c r="F26" s="28"/>
      <c r="G26" s="9" t="s">
        <v>103</v>
      </c>
      <c r="H26" s="107"/>
      <c r="I26" s="107"/>
      <c r="J26" s="107"/>
      <c r="K26" s="108"/>
      <c r="L26" s="27"/>
    </row>
    <row r="27" spans="1:12" ht="12.75">
      <c r="A27" s="3" t="s">
        <v>23</v>
      </c>
      <c r="B27" s="107"/>
      <c r="C27" s="107"/>
      <c r="D27" s="107"/>
      <c r="E27" s="107"/>
      <c r="F27" s="28"/>
      <c r="G27" s="9" t="s">
        <v>104</v>
      </c>
      <c r="H27" s="107"/>
      <c r="I27" s="107"/>
      <c r="J27" s="107"/>
      <c r="K27" s="108"/>
      <c r="L27" s="27"/>
    </row>
    <row r="28" spans="1:12" ht="12.75">
      <c r="A28" s="3" t="s">
        <v>24</v>
      </c>
      <c r="B28" s="107"/>
      <c r="C28" s="107"/>
      <c r="D28" s="107"/>
      <c r="E28" s="107"/>
      <c r="F28" s="28"/>
      <c r="G28" s="9" t="s">
        <v>105</v>
      </c>
      <c r="H28" s="107"/>
      <c r="I28" s="107"/>
      <c r="J28" s="107"/>
      <c r="K28" s="108"/>
      <c r="L28" s="27"/>
    </row>
    <row r="29" spans="1:12" ht="13.5" thickBot="1">
      <c r="A29" s="18" t="s">
        <v>25</v>
      </c>
      <c r="B29" s="20" t="s">
        <v>26</v>
      </c>
      <c r="C29" s="16"/>
      <c r="D29" s="21"/>
      <c r="E29" s="21"/>
      <c r="F29" s="25">
        <f>SUM(F16:F28)</f>
        <v>200518.5</v>
      </c>
      <c r="G29" s="22" t="s">
        <v>96</v>
      </c>
      <c r="H29" s="20" t="s">
        <v>92</v>
      </c>
      <c r="I29" s="21"/>
      <c r="J29" s="21"/>
      <c r="K29" s="21"/>
      <c r="L29" s="26">
        <f>SUM(L16:L28)</f>
        <v>200000</v>
      </c>
    </row>
    <row r="30" spans="1:12" ht="12.75">
      <c r="A30" s="7" t="s">
        <v>27</v>
      </c>
      <c r="B30" s="8" t="s">
        <v>42</v>
      </c>
      <c r="C30" s="1"/>
      <c r="D30" s="1"/>
      <c r="E30" s="1"/>
      <c r="F30" s="1"/>
      <c r="G30" s="7" t="s">
        <v>43</v>
      </c>
      <c r="H30" s="8" t="s">
        <v>80</v>
      </c>
      <c r="I30" s="1"/>
      <c r="J30" s="1"/>
      <c r="K30" s="1"/>
      <c r="L30" s="11"/>
    </row>
    <row r="31" spans="1:12" ht="12.75">
      <c r="A31" s="3" t="s">
        <v>28</v>
      </c>
      <c r="B31" s="87" t="s">
        <v>97</v>
      </c>
      <c r="C31" s="87"/>
      <c r="D31" s="87"/>
      <c r="E31" s="88"/>
      <c r="F31" s="12">
        <v>10</v>
      </c>
      <c r="G31" s="9" t="s">
        <v>44</v>
      </c>
      <c r="H31" s="87" t="s">
        <v>81</v>
      </c>
      <c r="I31" s="87"/>
      <c r="J31" s="87"/>
      <c r="K31" s="88"/>
      <c r="L31" s="27"/>
    </row>
    <row r="32" spans="1:12" ht="12.75">
      <c r="A32" s="3" t="s">
        <v>29</v>
      </c>
      <c r="B32" s="87" t="s">
        <v>98</v>
      </c>
      <c r="C32" s="87"/>
      <c r="D32" s="87"/>
      <c r="E32" s="88"/>
      <c r="F32" s="12"/>
      <c r="G32" s="9" t="s">
        <v>45</v>
      </c>
      <c r="H32" s="87" t="s">
        <v>82</v>
      </c>
      <c r="I32" s="87"/>
      <c r="J32" s="87"/>
      <c r="K32" s="88"/>
      <c r="L32" s="24">
        <f>L116</f>
        <v>9375</v>
      </c>
    </row>
    <row r="33" spans="1:12" ht="12.75">
      <c r="A33" s="3" t="s">
        <v>30</v>
      </c>
      <c r="B33" s="87" t="s">
        <v>83</v>
      </c>
      <c r="C33" s="87"/>
      <c r="D33" s="87"/>
      <c r="E33" s="88"/>
      <c r="F33" s="28"/>
      <c r="G33" s="9" t="s">
        <v>46</v>
      </c>
      <c r="H33" s="87" t="s">
        <v>83</v>
      </c>
      <c r="I33" s="87"/>
      <c r="J33" s="87"/>
      <c r="K33" s="88"/>
      <c r="L33" s="27"/>
    </row>
    <row r="34" spans="1:12" ht="12.75">
      <c r="A34" s="3" t="s">
        <v>31</v>
      </c>
      <c r="B34" s="107"/>
      <c r="C34" s="107"/>
      <c r="D34" s="107"/>
      <c r="E34" s="108"/>
      <c r="F34" s="28"/>
      <c r="G34" s="9" t="s">
        <v>47</v>
      </c>
      <c r="H34" s="4" t="s">
        <v>84</v>
      </c>
      <c r="I34" s="4"/>
      <c r="J34" s="79" t="s">
        <v>231</v>
      </c>
      <c r="K34" s="78"/>
      <c r="L34" s="71"/>
    </row>
    <row r="35" spans="1:12" ht="12.75">
      <c r="A35" s="3" t="s">
        <v>32</v>
      </c>
      <c r="B35" s="107"/>
      <c r="C35" s="107"/>
      <c r="D35" s="107"/>
      <c r="E35" s="108"/>
      <c r="F35" s="28"/>
      <c r="G35" s="9" t="s">
        <v>48</v>
      </c>
      <c r="H35" s="4" t="s">
        <v>85</v>
      </c>
      <c r="I35" s="4"/>
      <c r="J35" s="79" t="s">
        <v>231</v>
      </c>
      <c r="K35" s="78"/>
      <c r="L35" s="71"/>
    </row>
    <row r="36" spans="1:12" ht="12.75">
      <c r="A36" s="3" t="s">
        <v>33</v>
      </c>
      <c r="B36" s="107"/>
      <c r="C36" s="107"/>
      <c r="D36" s="107"/>
      <c r="E36" s="108"/>
      <c r="F36" s="28"/>
      <c r="G36" s="9" t="s">
        <v>49</v>
      </c>
      <c r="H36" s="107"/>
      <c r="I36" s="107"/>
      <c r="J36" s="107"/>
      <c r="K36" s="108"/>
      <c r="L36" s="27"/>
    </row>
    <row r="37" spans="1:12" ht="12.75">
      <c r="A37" s="3" t="s">
        <v>34</v>
      </c>
      <c r="B37" s="107"/>
      <c r="C37" s="107"/>
      <c r="D37" s="107"/>
      <c r="E37" s="108"/>
      <c r="F37" s="28"/>
      <c r="G37" s="9" t="s">
        <v>50</v>
      </c>
      <c r="H37" s="107"/>
      <c r="I37" s="107"/>
      <c r="J37" s="107"/>
      <c r="K37" s="108"/>
      <c r="L37" s="27"/>
    </row>
    <row r="38" spans="1:12" ht="12.75">
      <c r="A38" s="3" t="s">
        <v>35</v>
      </c>
      <c r="B38" s="107"/>
      <c r="C38" s="107"/>
      <c r="D38" s="107"/>
      <c r="E38" s="108"/>
      <c r="F38" s="28"/>
      <c r="G38" s="9" t="s">
        <v>51</v>
      </c>
      <c r="H38" s="107"/>
      <c r="I38" s="107"/>
      <c r="J38" s="107"/>
      <c r="K38" s="108"/>
      <c r="L38" s="27"/>
    </row>
    <row r="39" spans="1:12" ht="12.75">
      <c r="A39" s="3" t="s">
        <v>36</v>
      </c>
      <c r="B39" s="107"/>
      <c r="C39" s="107"/>
      <c r="D39" s="107"/>
      <c r="E39" s="108"/>
      <c r="F39" s="28"/>
      <c r="G39" s="9" t="s">
        <v>52</v>
      </c>
      <c r="H39" s="107"/>
      <c r="I39" s="107"/>
      <c r="J39" s="107"/>
      <c r="K39" s="108"/>
      <c r="L39" s="27"/>
    </row>
    <row r="40" spans="1:12" ht="12.75">
      <c r="A40" s="7" t="s">
        <v>37</v>
      </c>
      <c r="B40" s="1"/>
      <c r="C40" s="1"/>
      <c r="D40" s="1"/>
      <c r="E40" s="1"/>
      <c r="F40" s="68"/>
      <c r="G40" s="10" t="s">
        <v>37</v>
      </c>
      <c r="H40" s="1"/>
      <c r="I40" s="1"/>
      <c r="J40" s="1"/>
      <c r="K40" s="1"/>
      <c r="L40" s="69"/>
    </row>
    <row r="41" spans="1:12" ht="12.75">
      <c r="A41" s="3" t="s">
        <v>63</v>
      </c>
      <c r="B41" s="4" t="s">
        <v>39</v>
      </c>
      <c r="C41" s="80">
        <v>42736</v>
      </c>
      <c r="D41" s="15" t="s">
        <v>38</v>
      </c>
      <c r="E41" s="13">
        <f>L12</f>
        <v>42776</v>
      </c>
      <c r="F41" s="70">
        <f>((E41-C41)/365)*H89</f>
        <v>219.17808219178082</v>
      </c>
      <c r="G41" s="9" t="s">
        <v>53</v>
      </c>
      <c r="H41" s="4" t="s">
        <v>39</v>
      </c>
      <c r="I41" s="80">
        <f>C41</f>
        <v>42736</v>
      </c>
      <c r="J41" s="15" t="s">
        <v>38</v>
      </c>
      <c r="K41" s="73">
        <f>L12</f>
        <v>42776</v>
      </c>
      <c r="L41" s="71">
        <f>F41</f>
        <v>219.17808219178082</v>
      </c>
    </row>
    <row r="42" spans="1:12" ht="12.75">
      <c r="A42" s="3" t="s">
        <v>64</v>
      </c>
      <c r="B42" s="4" t="s">
        <v>40</v>
      </c>
      <c r="C42" s="80">
        <f>C41</f>
        <v>42736</v>
      </c>
      <c r="D42" s="15" t="s">
        <v>38</v>
      </c>
      <c r="E42" s="13">
        <f>L12</f>
        <v>42776</v>
      </c>
      <c r="F42" s="70" t="str">
        <f>+L42</f>
        <v>.</v>
      </c>
      <c r="G42" s="9" t="s">
        <v>54</v>
      </c>
      <c r="H42" s="4" t="s">
        <v>40</v>
      </c>
      <c r="I42" s="80">
        <f>C41</f>
        <v>42736</v>
      </c>
      <c r="J42" s="15" t="s">
        <v>38</v>
      </c>
      <c r="K42" s="13">
        <f>L12</f>
        <v>42776</v>
      </c>
      <c r="L42" s="71" t="s">
        <v>233</v>
      </c>
    </row>
    <row r="43" spans="1:12" ht="12.75">
      <c r="A43" s="3" t="s">
        <v>65</v>
      </c>
      <c r="B43" s="4" t="s">
        <v>41</v>
      </c>
      <c r="C43" s="80">
        <f>C41</f>
        <v>42736</v>
      </c>
      <c r="D43" s="15" t="s">
        <v>38</v>
      </c>
      <c r="E43" s="13">
        <f>L12</f>
        <v>42776</v>
      </c>
      <c r="F43" s="70"/>
      <c r="G43" s="9" t="s">
        <v>55</v>
      </c>
      <c r="H43" s="4" t="s">
        <v>41</v>
      </c>
      <c r="I43" s="80">
        <f>C41</f>
        <v>42736</v>
      </c>
      <c r="J43" s="15" t="s">
        <v>38</v>
      </c>
      <c r="K43" s="13">
        <f>L12</f>
        <v>42776</v>
      </c>
      <c r="L43" s="71"/>
    </row>
    <row r="44" spans="1:12" ht="12.75">
      <c r="A44" s="3" t="s">
        <v>66</v>
      </c>
      <c r="B44" s="107"/>
      <c r="C44" s="107"/>
      <c r="D44" s="107"/>
      <c r="E44" s="108"/>
      <c r="F44" s="28"/>
      <c r="G44" s="9" t="s">
        <v>56</v>
      </c>
      <c r="H44" s="107"/>
      <c r="I44" s="107"/>
      <c r="J44" s="107"/>
      <c r="K44" s="108"/>
      <c r="L44" s="27"/>
    </row>
    <row r="45" spans="1:12" ht="12.75">
      <c r="A45" s="3" t="s">
        <v>67</v>
      </c>
      <c r="B45" s="107"/>
      <c r="C45" s="107"/>
      <c r="D45" s="107"/>
      <c r="E45" s="108"/>
      <c r="F45" s="28"/>
      <c r="G45" s="9" t="s">
        <v>57</v>
      </c>
      <c r="H45" s="107"/>
      <c r="I45" s="107"/>
      <c r="J45" s="107"/>
      <c r="K45" s="108"/>
      <c r="L45" s="27"/>
    </row>
    <row r="46" spans="1:12" ht="12.75">
      <c r="A46" s="3" t="s">
        <v>68</v>
      </c>
      <c r="B46" s="107"/>
      <c r="C46" s="107"/>
      <c r="D46" s="107"/>
      <c r="E46" s="108"/>
      <c r="F46" s="28"/>
      <c r="G46" s="9" t="s">
        <v>58</v>
      </c>
      <c r="H46" s="107"/>
      <c r="I46" s="107"/>
      <c r="J46" s="107"/>
      <c r="K46" s="108"/>
      <c r="L46" s="27"/>
    </row>
    <row r="47" spans="1:12" ht="12.75">
      <c r="A47" s="3" t="s">
        <v>69</v>
      </c>
      <c r="B47" s="107"/>
      <c r="C47" s="107"/>
      <c r="D47" s="107"/>
      <c r="E47" s="108"/>
      <c r="F47" s="28"/>
      <c r="G47" s="9" t="s">
        <v>59</v>
      </c>
      <c r="H47" s="107"/>
      <c r="I47" s="107"/>
      <c r="J47" s="107"/>
      <c r="K47" s="108"/>
      <c r="L47" s="27"/>
    </row>
    <row r="48" spans="1:12" ht="12.75">
      <c r="A48" s="3" t="s">
        <v>70</v>
      </c>
      <c r="B48" s="107"/>
      <c r="C48" s="107"/>
      <c r="D48" s="107"/>
      <c r="E48" s="108"/>
      <c r="F48" s="28"/>
      <c r="G48" s="9" t="s">
        <v>60</v>
      </c>
      <c r="H48" s="107"/>
      <c r="I48" s="107"/>
      <c r="J48" s="107"/>
      <c r="K48" s="108"/>
      <c r="L48" s="27"/>
    </row>
    <row r="49" spans="1:12" ht="12.75">
      <c r="A49" s="3" t="s">
        <v>71</v>
      </c>
      <c r="B49" s="107"/>
      <c r="C49" s="107"/>
      <c r="D49" s="107"/>
      <c r="E49" s="108"/>
      <c r="F49" s="28"/>
      <c r="G49" s="9" t="s">
        <v>61</v>
      </c>
      <c r="H49" s="107"/>
      <c r="I49" s="107"/>
      <c r="J49" s="107"/>
      <c r="K49" s="108"/>
      <c r="L49" s="27"/>
    </row>
    <row r="50" spans="1:12" ht="12.75">
      <c r="A50" s="3" t="s">
        <v>72</v>
      </c>
      <c r="B50" s="107"/>
      <c r="C50" s="107"/>
      <c r="D50" s="107"/>
      <c r="E50" s="108"/>
      <c r="F50" s="28"/>
      <c r="G50" s="9" t="s">
        <v>62</v>
      </c>
      <c r="H50" s="107"/>
      <c r="I50" s="107"/>
      <c r="J50" s="107"/>
      <c r="K50" s="108"/>
      <c r="L50" s="27"/>
    </row>
    <row r="51" spans="1:12" ht="13.5" thickBot="1">
      <c r="A51" s="6" t="s">
        <v>73</v>
      </c>
      <c r="B51" s="17" t="s">
        <v>75</v>
      </c>
      <c r="C51" s="14"/>
      <c r="D51" s="14"/>
      <c r="E51" s="23"/>
      <c r="F51" s="30">
        <f>SUM(F31:F50)</f>
        <v>229.17808219178082</v>
      </c>
      <c r="G51" s="19" t="s">
        <v>74</v>
      </c>
      <c r="H51" s="17" t="s">
        <v>76</v>
      </c>
      <c r="I51" s="14"/>
      <c r="J51" s="14"/>
      <c r="K51" s="23"/>
      <c r="L51" s="29">
        <f>SUM(L31:L50)</f>
        <v>9594.17808219178</v>
      </c>
    </row>
    <row r="52" spans="1:12" ht="12.75">
      <c r="A52" s="7" t="s">
        <v>106</v>
      </c>
      <c r="B52" s="113" t="s">
        <v>114</v>
      </c>
      <c r="C52" s="114"/>
      <c r="D52" s="114"/>
      <c r="E52" s="114"/>
      <c r="F52" s="114"/>
      <c r="G52" s="7" t="s">
        <v>110</v>
      </c>
      <c r="H52" s="113" t="s">
        <v>114</v>
      </c>
      <c r="I52" s="114"/>
      <c r="J52" s="114"/>
      <c r="K52" s="114"/>
      <c r="L52" s="114"/>
    </row>
    <row r="53" spans="1:12" ht="12.75">
      <c r="A53" s="3" t="s">
        <v>107</v>
      </c>
      <c r="B53" s="87" t="s">
        <v>116</v>
      </c>
      <c r="C53" s="87"/>
      <c r="D53" s="87"/>
      <c r="E53" s="87"/>
      <c r="F53" s="35">
        <f>F29</f>
        <v>200518.5</v>
      </c>
      <c r="G53" s="9" t="s">
        <v>111</v>
      </c>
      <c r="H53" s="87" t="s">
        <v>117</v>
      </c>
      <c r="I53" s="87"/>
      <c r="J53" s="87"/>
      <c r="K53" s="87"/>
      <c r="L53" s="33">
        <f>L29</f>
        <v>200000</v>
      </c>
    </row>
    <row r="54" spans="1:12" ht="13.5" thickBot="1">
      <c r="A54" s="31" t="s">
        <v>108</v>
      </c>
      <c r="B54" s="95" t="s">
        <v>115</v>
      </c>
      <c r="C54" s="95"/>
      <c r="D54" s="95"/>
      <c r="E54" s="95"/>
      <c r="F54" s="36">
        <f>F51</f>
        <v>229.17808219178082</v>
      </c>
      <c r="G54" s="32" t="s">
        <v>112</v>
      </c>
      <c r="H54" s="95" t="s">
        <v>118</v>
      </c>
      <c r="I54" s="95"/>
      <c r="J54" s="95"/>
      <c r="K54" s="95"/>
      <c r="L54" s="34">
        <f>L51</f>
        <v>9594.17808219178</v>
      </c>
    </row>
    <row r="55" spans="1:12" ht="13.5" thickBot="1">
      <c r="A55" s="41" t="s">
        <v>109</v>
      </c>
      <c r="B55" s="42" t="s">
        <v>119</v>
      </c>
      <c r="C55" s="43"/>
      <c r="D55" s="43"/>
      <c r="E55" s="43"/>
      <c r="F55" s="44">
        <f>F53-F54</f>
        <v>200289.3219178082</v>
      </c>
      <c r="G55" s="45" t="s">
        <v>113</v>
      </c>
      <c r="H55" s="46" t="s">
        <v>120</v>
      </c>
      <c r="I55" s="47"/>
      <c r="J55" s="47"/>
      <c r="K55" s="47"/>
      <c r="L55" s="48">
        <f>L53-L54</f>
        <v>190405.8219178082</v>
      </c>
    </row>
    <row r="56" spans="1:12" ht="7.5" customHeight="1">
      <c r="A56" s="150"/>
      <c r="B56" s="151"/>
      <c r="C56" s="151"/>
      <c r="D56" s="151"/>
      <c r="E56" s="151"/>
      <c r="F56" s="151"/>
      <c r="G56" s="151"/>
      <c r="H56" s="151"/>
      <c r="I56" s="151"/>
      <c r="J56" s="151"/>
      <c r="K56" s="151"/>
      <c r="L56" s="151"/>
    </row>
    <row r="57" spans="1:12" ht="12.75">
      <c r="A57" s="139" t="s">
        <v>121</v>
      </c>
      <c r="B57" s="140"/>
      <c r="C57" s="140"/>
      <c r="D57" s="140"/>
      <c r="E57" s="140"/>
      <c r="F57" s="140"/>
      <c r="G57" s="140"/>
      <c r="H57" s="140"/>
      <c r="I57" s="140"/>
      <c r="J57" s="140"/>
      <c r="K57" s="140"/>
      <c r="L57" s="140"/>
    </row>
    <row r="58" spans="1:12" ht="12.75">
      <c r="A58" s="140"/>
      <c r="B58" s="140"/>
      <c r="C58" s="140"/>
      <c r="D58" s="140"/>
      <c r="E58" s="140"/>
      <c r="F58" s="140"/>
      <c r="G58" s="140"/>
      <c r="H58" s="140"/>
      <c r="I58" s="140"/>
      <c r="J58" s="140"/>
      <c r="K58" s="140"/>
      <c r="L58" s="140"/>
    </row>
    <row r="59" spans="1:12" ht="12.75">
      <c r="A59" s="140"/>
      <c r="B59" s="140"/>
      <c r="C59" s="140"/>
      <c r="D59" s="140"/>
      <c r="E59" s="140"/>
      <c r="F59" s="140"/>
      <c r="G59" s="140"/>
      <c r="H59" s="140"/>
      <c r="I59" s="140"/>
      <c r="J59" s="140"/>
      <c r="K59" s="140"/>
      <c r="L59" s="140"/>
    </row>
    <row r="60" spans="1:12" ht="10.5" customHeight="1">
      <c r="A60" s="141" t="s">
        <v>122</v>
      </c>
      <c r="B60" s="142"/>
      <c r="C60" s="142"/>
      <c r="D60" s="142"/>
      <c r="E60" s="142"/>
      <c r="F60" s="142"/>
      <c r="G60" s="142"/>
      <c r="H60" s="142"/>
      <c r="I60" s="142"/>
      <c r="J60" s="142"/>
      <c r="K60" s="142"/>
      <c r="L60" s="142"/>
    </row>
    <row r="61" spans="1:12" ht="13.5" customHeight="1" thickBot="1">
      <c r="A61" s="142"/>
      <c r="B61" s="142"/>
      <c r="C61" s="142"/>
      <c r="D61" s="142"/>
      <c r="E61" s="142"/>
      <c r="F61" s="142"/>
      <c r="G61" s="142"/>
      <c r="H61" s="142"/>
      <c r="I61" s="142"/>
      <c r="J61" s="142"/>
      <c r="K61" s="142"/>
      <c r="L61" s="142"/>
    </row>
    <row r="62" spans="1:12" ht="12.75">
      <c r="A62" s="165" t="s">
        <v>126</v>
      </c>
      <c r="B62" s="166"/>
      <c r="C62" s="166"/>
      <c r="D62" s="166"/>
      <c r="E62" s="166"/>
      <c r="F62" s="166"/>
      <c r="G62" s="166"/>
      <c r="H62" s="166"/>
      <c r="I62" s="166"/>
      <c r="J62" s="166"/>
      <c r="K62" s="166"/>
      <c r="L62" s="167"/>
    </row>
    <row r="63" spans="1:12" ht="12.75">
      <c r="A63" s="49" t="s">
        <v>184</v>
      </c>
      <c r="B63" s="38" t="s">
        <v>185</v>
      </c>
      <c r="C63" s="37"/>
      <c r="D63" s="37"/>
      <c r="E63" s="37"/>
      <c r="F63" s="193" t="s">
        <v>233</v>
      </c>
      <c r="G63" s="100" t="s">
        <v>186</v>
      </c>
      <c r="H63" s="101"/>
      <c r="I63" s="50">
        <f>F16</f>
        <v>200000</v>
      </c>
      <c r="J63" s="168" t="s">
        <v>146</v>
      </c>
      <c r="K63" s="169"/>
      <c r="L63" s="162" t="s">
        <v>147</v>
      </c>
    </row>
    <row r="64" spans="1:12" ht="12.75">
      <c r="A64" s="3"/>
      <c r="B64" s="87" t="s">
        <v>180</v>
      </c>
      <c r="C64" s="87"/>
      <c r="D64" s="87"/>
      <c r="E64" s="87"/>
      <c r="F64" s="87"/>
      <c r="G64" s="87"/>
      <c r="H64" s="87"/>
      <c r="I64" s="88"/>
      <c r="J64" s="170"/>
      <c r="K64" s="171"/>
      <c r="L64" s="163"/>
    </row>
    <row r="65" spans="1:12" ht="12.75">
      <c r="A65" s="3" t="s">
        <v>127</v>
      </c>
      <c r="B65" s="76">
        <v>0.03</v>
      </c>
      <c r="C65" s="51">
        <f>I63*B65</f>
        <v>6000</v>
      </c>
      <c r="D65" s="15" t="s">
        <v>38</v>
      </c>
      <c r="E65" s="104" t="s">
        <v>234</v>
      </c>
      <c r="F65" s="104"/>
      <c r="G65" s="104"/>
      <c r="H65" s="104"/>
      <c r="I65" s="105"/>
      <c r="J65" s="170"/>
      <c r="K65" s="171"/>
      <c r="L65" s="163"/>
    </row>
    <row r="66" spans="1:12" ht="12.75">
      <c r="A66" s="3" t="s">
        <v>128</v>
      </c>
      <c r="B66" s="192" t="s">
        <v>233</v>
      </c>
      <c r="C66" s="51">
        <v>325</v>
      </c>
      <c r="D66" s="15" t="s">
        <v>38</v>
      </c>
      <c r="E66" s="191" t="s">
        <v>236</v>
      </c>
      <c r="F66" s="104"/>
      <c r="G66" s="104"/>
      <c r="H66" s="104"/>
      <c r="I66" s="106"/>
      <c r="J66" s="172"/>
      <c r="K66" s="173"/>
      <c r="L66" s="164"/>
    </row>
    <row r="67" spans="1:12" ht="12.75">
      <c r="A67" s="3" t="s">
        <v>129</v>
      </c>
      <c r="B67" s="87" t="s">
        <v>183</v>
      </c>
      <c r="C67" s="87"/>
      <c r="D67" s="87"/>
      <c r="E67" s="102">
        <f>C65+C66</f>
        <v>6325</v>
      </c>
      <c r="F67" s="102"/>
      <c r="G67" s="102"/>
      <c r="H67" s="102"/>
      <c r="I67" s="103"/>
      <c r="J67" s="135"/>
      <c r="K67" s="135"/>
      <c r="L67" s="53">
        <f>E67</f>
        <v>6325</v>
      </c>
    </row>
    <row r="68" spans="1:12" ht="13.5" thickBot="1">
      <c r="A68" s="40" t="s">
        <v>130</v>
      </c>
      <c r="B68" s="95" t="s">
        <v>187</v>
      </c>
      <c r="C68" s="96"/>
      <c r="D68" s="15" t="s">
        <v>38</v>
      </c>
      <c r="E68" s="109"/>
      <c r="F68" s="109"/>
      <c r="G68" s="109"/>
      <c r="H68" s="109"/>
      <c r="I68" s="110"/>
      <c r="J68" s="137"/>
      <c r="K68" s="138"/>
      <c r="L68" s="75"/>
    </row>
    <row r="69" spans="1:12" ht="12.75">
      <c r="A69" s="148" t="s">
        <v>179</v>
      </c>
      <c r="B69" s="114"/>
      <c r="C69" s="114"/>
      <c r="D69" s="114"/>
      <c r="E69" s="114"/>
      <c r="F69" s="114"/>
      <c r="G69" s="114"/>
      <c r="H69" s="114"/>
      <c r="I69" s="114"/>
      <c r="J69" s="114"/>
      <c r="K69" s="114"/>
      <c r="L69" s="149"/>
    </row>
    <row r="70" spans="1:12" ht="12.75">
      <c r="A70" s="3" t="s">
        <v>131</v>
      </c>
      <c r="B70" s="4" t="s">
        <v>188</v>
      </c>
      <c r="C70" s="4"/>
      <c r="D70" s="4" t="s">
        <v>38</v>
      </c>
      <c r="E70" s="87"/>
      <c r="F70" s="87"/>
      <c r="G70" s="87"/>
      <c r="H70" s="87"/>
      <c r="I70" s="88"/>
      <c r="J70" s="136"/>
      <c r="K70" s="136"/>
      <c r="L70" s="52"/>
    </row>
    <row r="71" spans="1:12" ht="12.75">
      <c r="A71" s="3" t="s">
        <v>132</v>
      </c>
      <c r="B71" s="87" t="s">
        <v>189</v>
      </c>
      <c r="C71" s="87"/>
      <c r="D71" s="4" t="s">
        <v>38</v>
      </c>
      <c r="E71" s="87"/>
      <c r="F71" s="87"/>
      <c r="G71" s="87"/>
      <c r="H71" s="87"/>
      <c r="I71" s="88"/>
      <c r="J71" s="136"/>
      <c r="K71" s="136"/>
      <c r="L71" s="52"/>
    </row>
    <row r="72" spans="1:12" ht="12.75">
      <c r="A72" s="3" t="s">
        <v>133</v>
      </c>
      <c r="B72" s="87" t="s">
        <v>190</v>
      </c>
      <c r="C72" s="87"/>
      <c r="D72" s="4" t="s">
        <v>38</v>
      </c>
      <c r="E72" s="87"/>
      <c r="F72" s="87"/>
      <c r="G72" s="87"/>
      <c r="H72" s="87"/>
      <c r="I72" s="88"/>
      <c r="J72" s="136"/>
      <c r="K72" s="136"/>
      <c r="L72" s="52"/>
    </row>
    <row r="73" spans="1:12" ht="12.75">
      <c r="A73" s="3" t="s">
        <v>134</v>
      </c>
      <c r="B73" s="87" t="s">
        <v>191</v>
      </c>
      <c r="C73" s="87"/>
      <c r="D73" s="82"/>
      <c r="E73" s="82"/>
      <c r="F73" s="82"/>
      <c r="G73" s="82"/>
      <c r="H73" s="82"/>
      <c r="I73" s="99"/>
      <c r="J73" s="136"/>
      <c r="K73" s="136"/>
      <c r="L73" s="52"/>
    </row>
    <row r="74" spans="1:12" ht="12.75">
      <c r="A74" s="3" t="s">
        <v>135</v>
      </c>
      <c r="B74" s="87" t="s">
        <v>192</v>
      </c>
      <c r="C74" s="87"/>
      <c r="D74" s="82"/>
      <c r="E74" s="82"/>
      <c r="F74" s="82"/>
      <c r="G74" s="82"/>
      <c r="H74" s="82"/>
      <c r="I74" s="99"/>
      <c r="J74" s="136"/>
      <c r="K74" s="136"/>
      <c r="L74" s="52"/>
    </row>
    <row r="75" spans="1:12" ht="12.75">
      <c r="A75" s="3" t="s">
        <v>136</v>
      </c>
      <c r="B75" s="87" t="s">
        <v>193</v>
      </c>
      <c r="C75" s="87"/>
      <c r="D75" s="87"/>
      <c r="E75" s="87"/>
      <c r="F75" s="87"/>
      <c r="G75" s="87"/>
      <c r="H75" s="87"/>
      <c r="I75" s="88"/>
      <c r="J75" s="136"/>
      <c r="K75" s="136"/>
      <c r="L75" s="52"/>
    </row>
    <row r="76" spans="1:12" ht="12.75">
      <c r="A76" s="3" t="s">
        <v>137</v>
      </c>
      <c r="B76" s="87" t="s">
        <v>194</v>
      </c>
      <c r="C76" s="82"/>
      <c r="D76" s="82"/>
      <c r="E76" s="82"/>
      <c r="F76" s="82"/>
      <c r="G76" s="82"/>
      <c r="H76" s="82"/>
      <c r="I76" s="99"/>
      <c r="J76" s="136"/>
      <c r="K76" s="136"/>
      <c r="L76" s="52"/>
    </row>
    <row r="77" spans="1:12" ht="12.75">
      <c r="A77" s="3" t="s">
        <v>138</v>
      </c>
      <c r="B77" s="87" t="s">
        <v>195</v>
      </c>
      <c r="C77" s="87"/>
      <c r="D77" s="39" t="s">
        <v>38</v>
      </c>
      <c r="E77" s="87"/>
      <c r="F77" s="82"/>
      <c r="G77" s="82"/>
      <c r="H77" s="82"/>
      <c r="I77" s="99"/>
      <c r="J77" s="136"/>
      <c r="K77" s="136"/>
      <c r="L77" s="52"/>
    </row>
    <row r="78" spans="1:12" ht="12.75">
      <c r="A78" s="3" t="s">
        <v>139</v>
      </c>
      <c r="B78" s="87" t="s">
        <v>196</v>
      </c>
      <c r="C78" s="87"/>
      <c r="D78" s="39" t="s">
        <v>38</v>
      </c>
      <c r="E78" s="87"/>
      <c r="F78" s="82"/>
      <c r="G78" s="82"/>
      <c r="H78" s="82"/>
      <c r="I78" s="99"/>
      <c r="J78" s="136"/>
      <c r="K78" s="136"/>
      <c r="L78" s="52"/>
    </row>
    <row r="79" spans="1:12" ht="12.75">
      <c r="A79" s="3" t="s">
        <v>140</v>
      </c>
      <c r="B79" s="87" t="s">
        <v>197</v>
      </c>
      <c r="C79" s="82"/>
      <c r="D79" s="82"/>
      <c r="E79" s="82"/>
      <c r="F79" s="82"/>
      <c r="G79" s="82"/>
      <c r="H79" s="82"/>
      <c r="I79" s="99"/>
      <c r="J79" s="136"/>
      <c r="K79" s="136"/>
      <c r="L79" s="52"/>
    </row>
    <row r="80" spans="1:12" ht="13.5" thickBot="1">
      <c r="A80" s="31" t="s">
        <v>141</v>
      </c>
      <c r="B80" s="95" t="s">
        <v>198</v>
      </c>
      <c r="C80" s="96"/>
      <c r="D80" s="96"/>
      <c r="E80" s="96"/>
      <c r="F80" s="96"/>
      <c r="G80" s="96"/>
      <c r="H80" s="96"/>
      <c r="I80" s="97"/>
      <c r="J80" s="154"/>
      <c r="K80" s="154"/>
      <c r="L80" s="58"/>
    </row>
    <row r="81" spans="1:12" ht="12.75">
      <c r="A81" s="148" t="s">
        <v>178</v>
      </c>
      <c r="B81" s="114"/>
      <c r="C81" s="114"/>
      <c r="D81" s="114"/>
      <c r="E81" s="114"/>
      <c r="F81" s="114"/>
      <c r="G81" s="114"/>
      <c r="H81" s="114"/>
      <c r="I81" s="114"/>
      <c r="J81" s="114"/>
      <c r="K81" s="114"/>
      <c r="L81" s="149"/>
    </row>
    <row r="82" spans="1:12" ht="12.75">
      <c r="A82" s="3" t="s">
        <v>142</v>
      </c>
      <c r="B82" s="4" t="s">
        <v>208</v>
      </c>
      <c r="C82" s="4"/>
      <c r="D82" s="4" t="s">
        <v>38</v>
      </c>
      <c r="E82" s="4"/>
      <c r="F82" s="4"/>
      <c r="G82" s="4" t="s">
        <v>182</v>
      </c>
      <c r="H82" s="4"/>
      <c r="I82" s="4" t="s">
        <v>212</v>
      </c>
      <c r="J82" s="155"/>
      <c r="K82" s="155"/>
      <c r="L82" s="53"/>
    </row>
    <row r="83" spans="1:12" ht="12.75">
      <c r="A83" s="3" t="s">
        <v>143</v>
      </c>
      <c r="B83" s="87" t="s">
        <v>209</v>
      </c>
      <c r="C83" s="87"/>
      <c r="D83" s="87"/>
      <c r="E83" s="4"/>
      <c r="F83" s="4" t="s">
        <v>211</v>
      </c>
      <c r="G83" s="4" t="s">
        <v>38</v>
      </c>
      <c r="H83" s="4"/>
      <c r="I83" s="4"/>
      <c r="J83" s="155"/>
      <c r="K83" s="155"/>
      <c r="L83" s="53"/>
    </row>
    <row r="84" spans="1:12" ht="13.5" thickBot="1">
      <c r="A84" s="3" t="s">
        <v>144</v>
      </c>
      <c r="B84" s="87" t="s">
        <v>210</v>
      </c>
      <c r="C84" s="87"/>
      <c r="D84" s="87"/>
      <c r="E84" s="4">
        <v>12</v>
      </c>
      <c r="F84" s="4" t="s">
        <v>211</v>
      </c>
      <c r="G84" s="4" t="s">
        <v>38</v>
      </c>
      <c r="H84" s="95"/>
      <c r="I84" s="98"/>
      <c r="J84" s="155">
        <f>H86</f>
        <v>0</v>
      </c>
      <c r="K84" s="155"/>
      <c r="L84" s="53"/>
    </row>
    <row r="85" spans="1:12" ht="12.75">
      <c r="A85" s="148" t="s">
        <v>177</v>
      </c>
      <c r="B85" s="114"/>
      <c r="C85" s="114"/>
      <c r="D85" s="114"/>
      <c r="E85" s="114"/>
      <c r="F85" s="114"/>
      <c r="G85" s="114"/>
      <c r="H85" s="114"/>
      <c r="I85" s="114"/>
      <c r="J85" s="114"/>
      <c r="K85" s="114"/>
      <c r="L85" s="149"/>
    </row>
    <row r="86" spans="1:12" ht="12.75">
      <c r="A86" s="3" t="s">
        <v>145</v>
      </c>
      <c r="B86" s="87" t="s">
        <v>199</v>
      </c>
      <c r="C86" s="87"/>
      <c r="D86" s="56">
        <v>3</v>
      </c>
      <c r="E86" s="4" t="s">
        <v>205</v>
      </c>
      <c r="F86" s="55">
        <f>H86/12</f>
        <v>0</v>
      </c>
      <c r="G86" s="4" t="s">
        <v>206</v>
      </c>
      <c r="H86" s="198"/>
      <c r="I86" s="4" t="s">
        <v>207</v>
      </c>
      <c r="J86" s="160"/>
      <c r="K86" s="160"/>
      <c r="L86" s="52"/>
    </row>
    <row r="87" spans="1:12" ht="12.75">
      <c r="A87" s="3" t="s">
        <v>148</v>
      </c>
      <c r="B87" s="87" t="s">
        <v>200</v>
      </c>
      <c r="C87" s="87"/>
      <c r="D87" s="56"/>
      <c r="E87" s="4"/>
      <c r="F87" s="54"/>
      <c r="G87" s="4"/>
      <c r="H87" s="4"/>
      <c r="I87" s="4"/>
      <c r="J87" s="160"/>
      <c r="K87" s="160"/>
      <c r="L87" s="52"/>
    </row>
    <row r="88" spans="1:12" ht="12.75">
      <c r="A88" s="3" t="s">
        <v>149</v>
      </c>
      <c r="B88" s="87" t="s">
        <v>201</v>
      </c>
      <c r="C88" s="87"/>
      <c r="D88" s="56">
        <v>3</v>
      </c>
      <c r="E88" s="4" t="s">
        <v>205</v>
      </c>
      <c r="F88" s="55">
        <f>H88/12</f>
        <v>0</v>
      </c>
      <c r="G88" s="4" t="s">
        <v>206</v>
      </c>
      <c r="H88" s="77"/>
      <c r="I88" s="4" t="s">
        <v>207</v>
      </c>
      <c r="J88" s="160"/>
      <c r="K88" s="160"/>
      <c r="L88" s="52"/>
    </row>
    <row r="89" spans="1:12" ht="12.75">
      <c r="A89" s="3" t="s">
        <v>150</v>
      </c>
      <c r="B89" s="87" t="s">
        <v>202</v>
      </c>
      <c r="C89" s="87"/>
      <c r="D89" s="56">
        <v>3</v>
      </c>
      <c r="E89" s="4" t="s">
        <v>205</v>
      </c>
      <c r="F89" s="55">
        <f>H89/12</f>
        <v>166.66666666666666</v>
      </c>
      <c r="G89" s="4" t="s">
        <v>206</v>
      </c>
      <c r="H89" s="198">
        <v>2000</v>
      </c>
      <c r="I89" s="4" t="s">
        <v>207</v>
      </c>
      <c r="J89" s="160"/>
      <c r="K89" s="160"/>
      <c r="L89" s="52"/>
    </row>
    <row r="90" spans="1:12" ht="12.75">
      <c r="A90" s="3" t="s">
        <v>151</v>
      </c>
      <c r="B90" s="87" t="s">
        <v>203</v>
      </c>
      <c r="C90" s="87"/>
      <c r="D90" s="82"/>
      <c r="E90" s="82"/>
      <c r="F90" s="82"/>
      <c r="G90" s="82"/>
      <c r="H90" s="82"/>
      <c r="I90" s="99"/>
      <c r="J90" s="160"/>
      <c r="K90" s="160"/>
      <c r="L90" s="52"/>
    </row>
    <row r="91" spans="1:12" ht="13.5" thickBot="1">
      <c r="A91" s="3" t="s">
        <v>152</v>
      </c>
      <c r="B91" s="95" t="s">
        <v>204</v>
      </c>
      <c r="C91" s="95"/>
      <c r="D91" s="96"/>
      <c r="E91" s="96"/>
      <c r="F91" s="96"/>
      <c r="G91" s="96"/>
      <c r="H91" s="96"/>
      <c r="I91" s="97"/>
      <c r="J91" s="160"/>
      <c r="K91" s="160"/>
      <c r="L91" s="52"/>
    </row>
    <row r="92" spans="1:12" ht="12.75">
      <c r="A92" s="148" t="s">
        <v>176</v>
      </c>
      <c r="B92" s="114"/>
      <c r="C92" s="114"/>
      <c r="D92" s="114"/>
      <c r="E92" s="114"/>
      <c r="F92" s="114"/>
      <c r="G92" s="114"/>
      <c r="H92" s="114"/>
      <c r="I92" s="114"/>
      <c r="J92" s="114"/>
      <c r="K92" s="114"/>
      <c r="L92" s="149"/>
    </row>
    <row r="93" spans="1:12" ht="12.75">
      <c r="A93" s="3" t="s">
        <v>153</v>
      </c>
      <c r="B93" s="4" t="s">
        <v>213</v>
      </c>
      <c r="C93" s="4"/>
      <c r="D93" s="4" t="s">
        <v>38</v>
      </c>
      <c r="E93" s="85" t="str">
        <f>H11</f>
        <v>Title Company</v>
      </c>
      <c r="F93" s="85"/>
      <c r="G93" s="85"/>
      <c r="H93" s="85"/>
      <c r="I93" s="86"/>
      <c r="J93" s="145">
        <v>500</v>
      </c>
      <c r="K93" s="145"/>
      <c r="L93" s="53">
        <v>500</v>
      </c>
    </row>
    <row r="94" spans="1:12" ht="12.75">
      <c r="A94" s="3" t="s">
        <v>154</v>
      </c>
      <c r="B94" s="87" t="s">
        <v>214</v>
      </c>
      <c r="C94" s="87"/>
      <c r="D94" s="87"/>
      <c r="E94" s="87"/>
      <c r="F94" s="87"/>
      <c r="G94" s="87"/>
      <c r="H94" s="87"/>
      <c r="I94" s="88"/>
      <c r="J94" s="145"/>
      <c r="K94" s="145"/>
      <c r="L94" s="53"/>
    </row>
    <row r="95" spans="1:12" ht="12.75">
      <c r="A95" s="3" t="s">
        <v>155</v>
      </c>
      <c r="B95" s="87" t="s">
        <v>232</v>
      </c>
      <c r="C95" s="87"/>
      <c r="D95" s="87"/>
      <c r="E95" s="87"/>
      <c r="F95" s="87"/>
      <c r="G95" s="87"/>
      <c r="H95" s="87"/>
      <c r="I95" s="88"/>
      <c r="J95" s="145"/>
      <c r="K95" s="145"/>
      <c r="L95" s="53"/>
    </row>
    <row r="96" spans="1:12" ht="12.75">
      <c r="A96" s="3" t="s">
        <v>156</v>
      </c>
      <c r="B96" s="87" t="s">
        <v>215</v>
      </c>
      <c r="C96" s="87"/>
      <c r="D96" s="87"/>
      <c r="E96" s="87"/>
      <c r="F96" s="87"/>
      <c r="G96" s="87"/>
      <c r="H96" s="87"/>
      <c r="I96" s="88"/>
      <c r="J96" s="145"/>
      <c r="K96" s="145"/>
      <c r="L96" s="53"/>
    </row>
    <row r="97" spans="1:12" ht="12.75">
      <c r="A97" s="3" t="s">
        <v>157</v>
      </c>
      <c r="B97" s="4" t="s">
        <v>216</v>
      </c>
      <c r="C97" s="4"/>
      <c r="D97" s="4" t="s">
        <v>38</v>
      </c>
      <c r="E97" s="85" t="str">
        <f>H11</f>
        <v>Title Company</v>
      </c>
      <c r="F97" s="85"/>
      <c r="G97" s="85"/>
      <c r="H97" s="85"/>
      <c r="I97" s="86"/>
      <c r="J97" s="145"/>
      <c r="K97" s="145"/>
      <c r="L97" s="53"/>
    </row>
    <row r="98" spans="1:12" ht="12.75">
      <c r="A98" s="3" t="s">
        <v>158</v>
      </c>
      <c r="B98" s="87" t="s">
        <v>217</v>
      </c>
      <c r="C98" s="87"/>
      <c r="D98" s="87"/>
      <c r="E98" s="87"/>
      <c r="F98" s="87"/>
      <c r="G98" s="87"/>
      <c r="H98" s="87"/>
      <c r="I98" s="88"/>
      <c r="J98" s="145"/>
      <c r="K98" s="145"/>
      <c r="L98" s="53"/>
    </row>
    <row r="99" spans="1:12" ht="12.75">
      <c r="A99" s="3" t="s">
        <v>159</v>
      </c>
      <c r="B99" s="4" t="s">
        <v>218</v>
      </c>
      <c r="C99" s="4"/>
      <c r="D99" s="4" t="s">
        <v>38</v>
      </c>
      <c r="E99" s="87"/>
      <c r="F99" s="87"/>
      <c r="G99" s="87"/>
      <c r="H99" s="87"/>
      <c r="I99" s="88"/>
      <c r="J99" s="145"/>
      <c r="K99" s="145"/>
      <c r="L99" s="53"/>
    </row>
    <row r="100" spans="1:12" ht="12.75">
      <c r="A100" s="3" t="s">
        <v>160</v>
      </c>
      <c r="B100" s="4" t="s">
        <v>219</v>
      </c>
      <c r="C100" s="4"/>
      <c r="D100" s="4" t="s">
        <v>38</v>
      </c>
      <c r="E100" s="85" t="str">
        <f>H11</f>
        <v>Title Company</v>
      </c>
      <c r="F100" s="85"/>
      <c r="G100" s="85"/>
      <c r="H100" s="85"/>
      <c r="I100" s="86"/>
      <c r="J100" s="145">
        <f>H101</f>
        <v>0</v>
      </c>
      <c r="K100" s="145"/>
      <c r="L100" s="61">
        <f>H102</f>
        <v>1150</v>
      </c>
    </row>
    <row r="101" spans="1:12" ht="12.75">
      <c r="A101" s="3" t="s">
        <v>161</v>
      </c>
      <c r="B101" s="4"/>
      <c r="C101" s="87" t="s">
        <v>220</v>
      </c>
      <c r="D101" s="87"/>
      <c r="E101" s="87"/>
      <c r="F101" s="89">
        <f>F32</f>
        <v>0</v>
      </c>
      <c r="G101" s="90"/>
      <c r="H101" s="91">
        <v>0</v>
      </c>
      <c r="I101" s="92"/>
      <c r="J101" s="145"/>
      <c r="K101" s="145"/>
      <c r="L101" s="53"/>
    </row>
    <row r="102" spans="1:12" ht="12.75">
      <c r="A102" s="3" t="s">
        <v>162</v>
      </c>
      <c r="B102" s="4"/>
      <c r="C102" s="87" t="s">
        <v>221</v>
      </c>
      <c r="D102" s="87"/>
      <c r="E102" s="87"/>
      <c r="F102" s="91">
        <f>F16</f>
        <v>200000</v>
      </c>
      <c r="G102" s="90"/>
      <c r="H102" s="93">
        <f>F16*0.00575</f>
        <v>1150</v>
      </c>
      <c r="I102" s="94"/>
      <c r="J102" s="145"/>
      <c r="K102" s="145"/>
      <c r="L102" s="53"/>
    </row>
    <row r="103" spans="1:12" ht="13.5" thickBot="1">
      <c r="A103" s="3" t="s">
        <v>163</v>
      </c>
      <c r="B103" s="4" t="s">
        <v>222</v>
      </c>
      <c r="C103" s="4"/>
      <c r="D103" s="4" t="s">
        <v>38</v>
      </c>
      <c r="E103" s="83" t="str">
        <f>H11</f>
        <v>Title Company</v>
      </c>
      <c r="F103" s="83"/>
      <c r="G103" s="83"/>
      <c r="H103" s="83"/>
      <c r="I103" s="84"/>
      <c r="J103" s="146"/>
      <c r="K103" s="147"/>
      <c r="L103" s="53"/>
    </row>
    <row r="104" spans="1:12" ht="12.75">
      <c r="A104" s="148" t="s">
        <v>174</v>
      </c>
      <c r="B104" s="114"/>
      <c r="C104" s="114"/>
      <c r="D104" s="114"/>
      <c r="E104" s="114"/>
      <c r="F104" s="114"/>
      <c r="G104" s="114"/>
      <c r="H104" s="114"/>
      <c r="I104" s="114"/>
      <c r="J104" s="114"/>
      <c r="K104" s="114"/>
      <c r="L104" s="149"/>
    </row>
    <row r="105" spans="1:12" ht="12.75">
      <c r="A105" s="3" t="s">
        <v>164</v>
      </c>
      <c r="B105" s="4" t="s">
        <v>223</v>
      </c>
      <c r="C105" s="4"/>
      <c r="D105" s="81" t="s">
        <v>226</v>
      </c>
      <c r="E105" s="82"/>
      <c r="F105" s="57">
        <v>18.5</v>
      </c>
      <c r="G105" s="81" t="s">
        <v>227</v>
      </c>
      <c r="H105" s="81"/>
      <c r="I105" s="60">
        <v>0</v>
      </c>
      <c r="J105" s="136">
        <f>F105+I105</f>
        <v>18.5</v>
      </c>
      <c r="K105" s="136"/>
      <c r="L105" s="61"/>
    </row>
    <row r="106" spans="1:12" ht="12.75">
      <c r="A106" s="3" t="s">
        <v>165</v>
      </c>
      <c r="B106" s="4" t="s">
        <v>224</v>
      </c>
      <c r="C106" s="4"/>
      <c r="D106" s="81" t="s">
        <v>226</v>
      </c>
      <c r="E106" s="82"/>
      <c r="F106" s="57">
        <v>0</v>
      </c>
      <c r="G106" s="81" t="s">
        <v>227</v>
      </c>
      <c r="H106" s="81"/>
      <c r="I106" s="60">
        <v>0</v>
      </c>
      <c r="J106" s="136"/>
      <c r="K106" s="136"/>
      <c r="L106" s="61"/>
    </row>
    <row r="107" spans="1:12" ht="13.5" thickBot="1">
      <c r="A107" s="3" t="s">
        <v>166</v>
      </c>
      <c r="B107" s="4" t="s">
        <v>225</v>
      </c>
      <c r="C107" s="4"/>
      <c r="D107" s="81" t="s">
        <v>226</v>
      </c>
      <c r="E107" s="82"/>
      <c r="F107" s="57">
        <f>F16*0.007</f>
        <v>1400</v>
      </c>
      <c r="G107" s="81" t="s">
        <v>227</v>
      </c>
      <c r="H107" s="81"/>
      <c r="I107" s="57">
        <f>F32*0.001135</f>
        <v>0</v>
      </c>
      <c r="J107" s="136"/>
      <c r="K107" s="136"/>
      <c r="L107" s="61">
        <f>F107+I107</f>
        <v>1400</v>
      </c>
    </row>
    <row r="108" spans="1:12" ht="12.75">
      <c r="A108" s="148" t="s">
        <v>175</v>
      </c>
      <c r="B108" s="114"/>
      <c r="C108" s="114"/>
      <c r="D108" s="114"/>
      <c r="E108" s="114"/>
      <c r="F108" s="114"/>
      <c r="G108" s="114"/>
      <c r="H108" s="114"/>
      <c r="I108" s="114"/>
      <c r="J108" s="114"/>
      <c r="K108" s="114"/>
      <c r="L108" s="149"/>
    </row>
    <row r="109" spans="1:12" ht="12.75">
      <c r="A109" s="3" t="s">
        <v>167</v>
      </c>
      <c r="B109" s="107" t="s">
        <v>228</v>
      </c>
      <c r="C109" s="107"/>
      <c r="D109" s="107"/>
      <c r="E109" s="107"/>
      <c r="F109" s="107"/>
      <c r="G109" s="107"/>
      <c r="H109" s="107"/>
      <c r="I109" s="108"/>
      <c r="J109" s="136"/>
      <c r="K109" s="136"/>
      <c r="L109" s="61"/>
    </row>
    <row r="110" spans="1:12" ht="12.75">
      <c r="A110" s="3" t="s">
        <v>168</v>
      </c>
      <c r="B110" s="107" t="s">
        <v>229</v>
      </c>
      <c r="C110" s="107"/>
      <c r="D110" s="107"/>
      <c r="E110" s="107"/>
      <c r="F110" s="107"/>
      <c r="G110" s="107"/>
      <c r="H110" s="107"/>
      <c r="I110" s="108"/>
      <c r="J110" s="136"/>
      <c r="K110" s="136"/>
      <c r="L110" s="61"/>
    </row>
    <row r="111" spans="1:12" ht="12.75">
      <c r="A111" s="3" t="s">
        <v>173</v>
      </c>
      <c r="B111" s="194" t="s">
        <v>237</v>
      </c>
      <c r="C111" s="107"/>
      <c r="D111" s="107"/>
      <c r="E111" s="107"/>
      <c r="F111" s="107"/>
      <c r="G111" s="107"/>
      <c r="H111" s="107"/>
      <c r="I111" s="108"/>
      <c r="J111" s="136"/>
      <c r="K111" s="136"/>
      <c r="L111" s="62" t="s">
        <v>233</v>
      </c>
    </row>
    <row r="112" spans="1:12" ht="12.75">
      <c r="A112" s="3" t="s">
        <v>169</v>
      </c>
      <c r="B112" s="107" t="s">
        <v>235</v>
      </c>
      <c r="C112" s="107"/>
      <c r="D112" s="107"/>
      <c r="E112" s="107"/>
      <c r="F112" s="107"/>
      <c r="G112" s="107"/>
      <c r="H112" s="107"/>
      <c r="I112" s="108"/>
      <c r="J112" s="136"/>
      <c r="K112" s="136"/>
      <c r="L112" s="62"/>
    </row>
    <row r="113" spans="1:12" ht="12.75">
      <c r="A113" s="3" t="s">
        <v>170</v>
      </c>
      <c r="B113" s="107"/>
      <c r="C113" s="156"/>
      <c r="D113" s="156"/>
      <c r="E113" s="156"/>
      <c r="F113" s="156"/>
      <c r="G113" s="156"/>
      <c r="H113" s="156"/>
      <c r="I113" s="157"/>
      <c r="J113" s="158"/>
      <c r="K113" s="159"/>
      <c r="L113" s="62"/>
    </row>
    <row r="114" spans="1:12" ht="12.75">
      <c r="A114" s="3" t="s">
        <v>171</v>
      </c>
      <c r="B114" s="107"/>
      <c r="C114" s="156"/>
      <c r="D114" s="156"/>
      <c r="E114" s="156"/>
      <c r="F114" s="156"/>
      <c r="G114" s="156"/>
      <c r="H114" s="156"/>
      <c r="I114" s="157"/>
      <c r="J114" s="158"/>
      <c r="K114" s="159"/>
      <c r="L114" s="62"/>
    </row>
    <row r="115" spans="1:12" ht="13.5" thickBot="1">
      <c r="A115" s="3" t="s">
        <v>230</v>
      </c>
      <c r="B115" s="107"/>
      <c r="C115" s="107"/>
      <c r="D115" s="107"/>
      <c r="E115" s="107"/>
      <c r="F115" s="107"/>
      <c r="G115" s="107"/>
      <c r="H115" s="107"/>
      <c r="I115" s="108"/>
      <c r="J115" s="136"/>
      <c r="K115" s="136"/>
      <c r="L115" s="61"/>
    </row>
    <row r="116" spans="1:12" ht="13.5" thickBot="1">
      <c r="A116" s="41" t="s">
        <v>172</v>
      </c>
      <c r="B116" s="161" t="s">
        <v>181</v>
      </c>
      <c r="C116" s="161"/>
      <c r="D116" s="161"/>
      <c r="E116" s="161"/>
      <c r="F116" s="161"/>
      <c r="G116" s="161"/>
      <c r="H116" s="161"/>
      <c r="I116" s="161"/>
      <c r="J116" s="152">
        <f>SUM(J67:K115)</f>
        <v>518.5</v>
      </c>
      <c r="K116" s="153"/>
      <c r="L116" s="59">
        <f>SUM(L67:L115)</f>
        <v>9375</v>
      </c>
    </row>
  </sheetData>
  <sheetProtection selectLockedCells="1"/>
  <mergeCells count="200">
    <mergeCell ref="A6:L7"/>
    <mergeCell ref="A5:D5"/>
    <mergeCell ref="G4:I4"/>
    <mergeCell ref="E4:F4"/>
    <mergeCell ref="A4:D4"/>
    <mergeCell ref="B116:I116"/>
    <mergeCell ref="A104:L104"/>
    <mergeCell ref="L63:L66"/>
    <mergeCell ref="A62:L62"/>
    <mergeCell ref="A69:L69"/>
    <mergeCell ref="A81:L81"/>
    <mergeCell ref="J109:K109"/>
    <mergeCell ref="J110:K110"/>
    <mergeCell ref="J63:K66"/>
    <mergeCell ref="A92:L92"/>
    <mergeCell ref="J105:K105"/>
    <mergeCell ref="J106:K106"/>
    <mergeCell ref="J101:K101"/>
    <mergeCell ref="J90:K90"/>
    <mergeCell ref="J91:K91"/>
    <mergeCell ref="J93:K93"/>
    <mergeCell ref="B109:I109"/>
    <mergeCell ref="B110:I110"/>
    <mergeCell ref="J94:K94"/>
    <mergeCell ref="J111:K111"/>
    <mergeCell ref="J112:K112"/>
    <mergeCell ref="J95:K95"/>
    <mergeCell ref="J96:K96"/>
    <mergeCell ref="J97:K97"/>
    <mergeCell ref="J98:K98"/>
    <mergeCell ref="J100:K100"/>
    <mergeCell ref="J71:K71"/>
    <mergeCell ref="J72:K72"/>
    <mergeCell ref="B114:I114"/>
    <mergeCell ref="J113:K113"/>
    <mergeCell ref="J114:K114"/>
    <mergeCell ref="J86:K86"/>
    <mergeCell ref="J87:K87"/>
    <mergeCell ref="J88:K88"/>
    <mergeCell ref="J89:K89"/>
    <mergeCell ref="B113:I113"/>
    <mergeCell ref="A56:L56"/>
    <mergeCell ref="J75:K75"/>
    <mergeCell ref="J76:K76"/>
    <mergeCell ref="J77:K77"/>
    <mergeCell ref="J116:K116"/>
    <mergeCell ref="J79:K79"/>
    <mergeCell ref="J80:K80"/>
    <mergeCell ref="J82:K82"/>
    <mergeCell ref="J83:K83"/>
    <mergeCell ref="J84:K84"/>
    <mergeCell ref="J115:K115"/>
    <mergeCell ref="J102:K102"/>
    <mergeCell ref="J103:K103"/>
    <mergeCell ref="J99:K99"/>
    <mergeCell ref="J73:K73"/>
    <mergeCell ref="J74:K74"/>
    <mergeCell ref="J78:K78"/>
    <mergeCell ref="A85:L85"/>
    <mergeCell ref="A108:L108"/>
    <mergeCell ref="J107:K107"/>
    <mergeCell ref="J67:K67"/>
    <mergeCell ref="J70:K70"/>
    <mergeCell ref="J68:K68"/>
    <mergeCell ref="A57:L59"/>
    <mergeCell ref="A60:L61"/>
    <mergeCell ref="I9:L10"/>
    <mergeCell ref="B53:E53"/>
    <mergeCell ref="B50:E50"/>
    <mergeCell ref="B31:E31"/>
    <mergeCell ref="B25:E25"/>
    <mergeCell ref="B26:E26"/>
    <mergeCell ref="B44:E44"/>
    <mergeCell ref="B45:E45"/>
    <mergeCell ref="H11:K11"/>
    <mergeCell ref="B46:E46"/>
    <mergeCell ref="B38:E38"/>
    <mergeCell ref="B39:E39"/>
    <mergeCell ref="H52:L52"/>
    <mergeCell ref="B52:F52"/>
    <mergeCell ref="H44:K44"/>
    <mergeCell ref="H45:K45"/>
    <mergeCell ref="H46:K46"/>
    <mergeCell ref="B27:E27"/>
    <mergeCell ref="B54:E54"/>
    <mergeCell ref="H53:K53"/>
    <mergeCell ref="H54:K54"/>
    <mergeCell ref="H47:K47"/>
    <mergeCell ref="H48:K48"/>
    <mergeCell ref="H49:K49"/>
    <mergeCell ref="H50:K50"/>
    <mergeCell ref="B47:E47"/>
    <mergeCell ref="B48:E48"/>
    <mergeCell ref="B49:E49"/>
    <mergeCell ref="F9:H10"/>
    <mergeCell ref="B37:E37"/>
    <mergeCell ref="B33:E33"/>
    <mergeCell ref="B34:E34"/>
    <mergeCell ref="B35:E35"/>
    <mergeCell ref="B36:E36"/>
    <mergeCell ref="B32:E32"/>
    <mergeCell ref="B20:E20"/>
    <mergeCell ref="H18:K18"/>
    <mergeCell ref="H17:K17"/>
    <mergeCell ref="J1:L2"/>
    <mergeCell ref="A1:E2"/>
    <mergeCell ref="F1:I2"/>
    <mergeCell ref="A8:E8"/>
    <mergeCell ref="I8:L8"/>
    <mergeCell ref="J5:L5"/>
    <mergeCell ref="G5:I5"/>
    <mergeCell ref="A3:L3"/>
    <mergeCell ref="J4:L4"/>
    <mergeCell ref="E5:F5"/>
    <mergeCell ref="A9:E10"/>
    <mergeCell ref="H19:K19"/>
    <mergeCell ref="H25:K25"/>
    <mergeCell ref="H36:K36"/>
    <mergeCell ref="H37:K37"/>
    <mergeCell ref="B28:E28"/>
    <mergeCell ref="B16:E16"/>
    <mergeCell ref="B17:E17"/>
    <mergeCell ref="B18:E18"/>
    <mergeCell ref="B19:E19"/>
    <mergeCell ref="H16:K16"/>
    <mergeCell ref="H38:K38"/>
    <mergeCell ref="H39:K39"/>
    <mergeCell ref="H26:K26"/>
    <mergeCell ref="H33:K33"/>
    <mergeCell ref="H20:K20"/>
    <mergeCell ref="H27:K27"/>
    <mergeCell ref="H28:K28"/>
    <mergeCell ref="H31:K31"/>
    <mergeCell ref="H32:K32"/>
    <mergeCell ref="F11:G11"/>
    <mergeCell ref="B15:F15"/>
    <mergeCell ref="H15:L15"/>
    <mergeCell ref="A14:F14"/>
    <mergeCell ref="G14:L14"/>
    <mergeCell ref="A11:E11"/>
    <mergeCell ref="A12:E13"/>
    <mergeCell ref="L12:L13"/>
    <mergeCell ref="F12:G13"/>
    <mergeCell ref="H12:K13"/>
    <mergeCell ref="B76:I76"/>
    <mergeCell ref="E68:I68"/>
    <mergeCell ref="B73:I73"/>
    <mergeCell ref="B77:C77"/>
    <mergeCell ref="B71:C71"/>
    <mergeCell ref="B72:C72"/>
    <mergeCell ref="E71:I71"/>
    <mergeCell ref="E70:I70"/>
    <mergeCell ref="B68:C68"/>
    <mergeCell ref="B111:I111"/>
    <mergeCell ref="B112:I112"/>
    <mergeCell ref="B87:C87"/>
    <mergeCell ref="B115:I115"/>
    <mergeCell ref="B88:C88"/>
    <mergeCell ref="B89:C89"/>
    <mergeCell ref="B90:I90"/>
    <mergeCell ref="C101:E101"/>
    <mergeCell ref="B98:I98"/>
    <mergeCell ref="E97:I97"/>
    <mergeCell ref="E72:I72"/>
    <mergeCell ref="B75:I75"/>
    <mergeCell ref="B74:I74"/>
    <mergeCell ref="G63:H63"/>
    <mergeCell ref="B67:D67"/>
    <mergeCell ref="E67:I67"/>
    <mergeCell ref="E65:I65"/>
    <mergeCell ref="E66:I66"/>
    <mergeCell ref="B64:I64"/>
    <mergeCell ref="B83:D83"/>
    <mergeCell ref="B86:C86"/>
    <mergeCell ref="H84:I84"/>
    <mergeCell ref="B84:D84"/>
    <mergeCell ref="B78:C78"/>
    <mergeCell ref="E77:I77"/>
    <mergeCell ref="E78:I78"/>
    <mergeCell ref="B79:I79"/>
    <mergeCell ref="G105:H105"/>
    <mergeCell ref="C102:E102"/>
    <mergeCell ref="G106:H106"/>
    <mergeCell ref="D105:E105"/>
    <mergeCell ref="B80:I80"/>
    <mergeCell ref="B96:I96"/>
    <mergeCell ref="B95:I95"/>
    <mergeCell ref="B94:I94"/>
    <mergeCell ref="E93:I93"/>
    <mergeCell ref="B91:I91"/>
    <mergeCell ref="D106:E106"/>
    <mergeCell ref="E103:I103"/>
    <mergeCell ref="E100:I100"/>
    <mergeCell ref="E99:I99"/>
    <mergeCell ref="D107:E107"/>
    <mergeCell ref="G107:H107"/>
    <mergeCell ref="F101:G101"/>
    <mergeCell ref="F102:G102"/>
    <mergeCell ref="H101:I101"/>
    <mergeCell ref="H102:I102"/>
  </mergeCells>
  <printOptions/>
  <pageMargins left="0.75" right="0.75" top="0.25" bottom="0.25" header="0.25" footer="0.25"/>
  <pageSetup horizontalDpi="600" verticalDpi="600" orientation="portrait"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Freedom Mentor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Free Closing Cost Calculator</dc:title>
  <dc:subject>Closing Costs</dc:subject>
  <dc:creator>Phil Pustejovsky</dc:creator>
  <cp:keywords/>
  <dc:description>Copyright 2017 Freedom Mentor</dc:description>
  <cp:lastModifiedBy>re242_000</cp:lastModifiedBy>
  <cp:lastPrinted>2014-09-25T01:39:14Z</cp:lastPrinted>
  <dcterms:created xsi:type="dcterms:W3CDTF">2008-04-24T13:48:49Z</dcterms:created>
  <dcterms:modified xsi:type="dcterms:W3CDTF">2017-02-09T17:05:48Z</dcterms:modified>
  <cp:category/>
  <cp:version/>
  <cp:contentType/>
  <cp:contentStatus/>
</cp:coreProperties>
</file>